
<file path=[Content_Types].xml><?xml version="1.0" encoding="utf-8"?>
<Types xmlns="http://schemas.openxmlformats.org/package/2006/content-types">
  <Override PartName="/docProps/app.xml" ContentType="application/vnd.openxmlformats-officedocument.extended-properties+xml"/>
  <Override PartName="/xl/sharedStrings.xml" ContentType="application/vnd.openxmlformats-officedocument.spreadsheetml.sharedStrings+xml"/>
  <Default Extension="jpeg" ContentType="image/jpeg"/>
  <Default Extension="xml" ContentType="application/xml"/>
  <Override PartName="/xl/workbook.xml" ContentType="application/vnd.openxmlformats-officedocument.spreadsheetml.sheet.main+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4.xml" ContentType="application/vnd.openxmlformats-officedocument.spreadsheetml.worksheet+xml"/>
  <Override PartName="/xl/calcChain.xml" ContentType="application/vnd.openxmlformats-officedocument.spreadsheetml.calcChain+xml"/>
  <Override PartName="/xl/worksheets/sheet2.xml" ContentType="application/vnd.openxmlformats-officedocument.spreadsheetml.worksheet+xml"/>
  <Default Extension="rels" ContentType="application/vnd.openxmlformats-package.relationships+xml"/>
  <Override PartName="/xl/worksheets/sheet5.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showInkAnnotation="0" autoCompressPictures="0"/>
  <bookViews>
    <workbookView xWindow="2940" yWindow="2940" windowWidth="20860" windowHeight="13720" tabRatio="500" activeTab="4"/>
  </bookViews>
  <sheets>
    <sheet name="201201" sheetId="1" r:id="rId1"/>
    <sheet name="201202" sheetId="2" r:id="rId2"/>
    <sheet name="201203" sheetId="3" r:id="rId3"/>
    <sheet name="201204" sheetId="4" r:id="rId4"/>
    <sheet name="TermTotal" sheetId="5" r:id="rId5"/>
  </sheets>
  <calcPr calcId="130407"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G34" i="1"/>
  <c r="C34"/>
  <c r="H34"/>
  <c r="D34"/>
  <c r="F34"/>
  <c r="E34"/>
  <c r="H33"/>
  <c r="I33"/>
  <c r="F33"/>
  <c r="H32"/>
  <c r="I32"/>
  <c r="F32"/>
  <c r="H31"/>
  <c r="I31"/>
  <c r="F31"/>
  <c r="H30"/>
  <c r="I30"/>
  <c r="F30"/>
  <c r="H29"/>
  <c r="I29"/>
  <c r="F29"/>
  <c r="H28"/>
  <c r="I28"/>
  <c r="F28"/>
  <c r="H27"/>
  <c r="I27"/>
  <c r="F27"/>
  <c r="H26"/>
  <c r="I26"/>
  <c r="F26"/>
  <c r="H25"/>
  <c r="I25"/>
  <c r="F25"/>
  <c r="H24"/>
  <c r="I24"/>
  <c r="F24"/>
  <c r="H23"/>
  <c r="I23"/>
  <c r="F23"/>
  <c r="H22"/>
  <c r="I22"/>
  <c r="F22"/>
  <c r="H21"/>
  <c r="I21"/>
  <c r="F21"/>
  <c r="H20"/>
  <c r="I20"/>
  <c r="F20"/>
  <c r="H19"/>
  <c r="I19"/>
  <c r="F19"/>
  <c r="H18"/>
  <c r="I18"/>
  <c r="F18"/>
  <c r="H17"/>
  <c r="I17"/>
  <c r="F17"/>
  <c r="H16"/>
  <c r="I16"/>
  <c r="F16"/>
  <c r="H15"/>
  <c r="I15"/>
  <c r="F15"/>
  <c r="H14"/>
  <c r="I14"/>
  <c r="F14"/>
  <c r="H13"/>
  <c r="I13"/>
  <c r="F13"/>
  <c r="H12"/>
  <c r="I12"/>
  <c r="F12"/>
  <c r="H11"/>
  <c r="I11"/>
  <c r="F11"/>
  <c r="H10"/>
  <c r="I10"/>
  <c r="F10"/>
  <c r="H9"/>
  <c r="I9"/>
  <c r="F9"/>
  <c r="H8"/>
  <c r="I8"/>
  <c r="F8"/>
  <c r="H7"/>
  <c r="I7"/>
  <c r="F7"/>
  <c r="H6"/>
  <c r="I6"/>
  <c r="F6"/>
  <c r="H5"/>
  <c r="I5"/>
  <c r="F5"/>
  <c r="H4"/>
  <c r="I4"/>
  <c r="F4"/>
  <c r="H4" i="2"/>
  <c r="H5"/>
  <c r="H6"/>
  <c r="H7"/>
  <c r="H8"/>
  <c r="H9"/>
  <c r="H10"/>
  <c r="H11"/>
  <c r="H12"/>
  <c r="H13"/>
  <c r="H14"/>
  <c r="H15"/>
  <c r="H16"/>
  <c r="H17"/>
  <c r="H18"/>
  <c r="H19"/>
  <c r="H20"/>
  <c r="H21"/>
  <c r="H22"/>
  <c r="H23"/>
  <c r="H24"/>
  <c r="H25"/>
  <c r="H26"/>
  <c r="H27"/>
  <c r="H28"/>
  <c r="H29"/>
  <c r="H30"/>
  <c r="H31"/>
  <c r="H32"/>
  <c r="H33"/>
  <c r="H34"/>
  <c r="G34"/>
  <c r="F4"/>
  <c r="F5"/>
  <c r="F6"/>
  <c r="F7"/>
  <c r="F8"/>
  <c r="F9"/>
  <c r="F10"/>
  <c r="F11"/>
  <c r="F12"/>
  <c r="F13"/>
  <c r="F14"/>
  <c r="F15"/>
  <c r="F16"/>
  <c r="F17"/>
  <c r="F18"/>
  <c r="F19"/>
  <c r="F20"/>
  <c r="F21"/>
  <c r="F22"/>
  <c r="F23"/>
  <c r="F24"/>
  <c r="F25"/>
  <c r="F26"/>
  <c r="F27"/>
  <c r="F28"/>
  <c r="F29"/>
  <c r="F30"/>
  <c r="F31"/>
  <c r="F32"/>
  <c r="F33"/>
  <c r="F34"/>
  <c r="E34"/>
  <c r="D34"/>
  <c r="C34"/>
  <c r="I33"/>
  <c r="I32"/>
  <c r="I31"/>
  <c r="I30"/>
  <c r="I29"/>
  <c r="I28"/>
  <c r="I27"/>
  <c r="I26"/>
  <c r="I25"/>
  <c r="I24"/>
  <c r="I23"/>
  <c r="I22"/>
  <c r="I21"/>
  <c r="I20"/>
  <c r="I19"/>
  <c r="I18"/>
  <c r="I17"/>
  <c r="I16"/>
  <c r="I15"/>
  <c r="I14"/>
  <c r="I13"/>
  <c r="I12"/>
  <c r="I11"/>
  <c r="I10"/>
  <c r="I9"/>
  <c r="I8"/>
  <c r="I7"/>
  <c r="I6"/>
  <c r="I5"/>
  <c r="I4"/>
  <c r="H4" i="3"/>
  <c r="H5"/>
  <c r="H6"/>
  <c r="H7"/>
  <c r="H8"/>
  <c r="H9"/>
  <c r="H10"/>
  <c r="H11"/>
  <c r="H12"/>
  <c r="H13"/>
  <c r="H14"/>
  <c r="H15"/>
  <c r="H16"/>
  <c r="H17"/>
  <c r="H18"/>
  <c r="H19"/>
  <c r="H20"/>
  <c r="H21"/>
  <c r="H22"/>
  <c r="H23"/>
  <c r="H24"/>
  <c r="H25"/>
  <c r="H26"/>
  <c r="H27"/>
  <c r="H28"/>
  <c r="H29"/>
  <c r="H30"/>
  <c r="H31"/>
  <c r="H32"/>
  <c r="H33"/>
  <c r="H34"/>
  <c r="G34"/>
  <c r="F4"/>
  <c r="F5"/>
  <c r="F6"/>
  <c r="F7"/>
  <c r="F8"/>
  <c r="F9"/>
  <c r="F10"/>
  <c r="F11"/>
  <c r="F12"/>
  <c r="F13"/>
  <c r="F14"/>
  <c r="F15"/>
  <c r="F16"/>
  <c r="F17"/>
  <c r="F18"/>
  <c r="F19"/>
  <c r="F20"/>
  <c r="F21"/>
  <c r="F22"/>
  <c r="F23"/>
  <c r="F24"/>
  <c r="F25"/>
  <c r="F26"/>
  <c r="F27"/>
  <c r="F28"/>
  <c r="F29"/>
  <c r="F30"/>
  <c r="F31"/>
  <c r="F32"/>
  <c r="F33"/>
  <c r="F34"/>
  <c r="E34"/>
  <c r="D34"/>
  <c r="C34"/>
  <c r="I33"/>
  <c r="I32"/>
  <c r="I31"/>
  <c r="I30"/>
  <c r="I29"/>
  <c r="I28"/>
  <c r="I27"/>
  <c r="I26"/>
  <c r="I25"/>
  <c r="I24"/>
  <c r="I23"/>
  <c r="I22"/>
  <c r="I21"/>
  <c r="I20"/>
  <c r="I19"/>
  <c r="I18"/>
  <c r="I17"/>
  <c r="I16"/>
  <c r="I15"/>
  <c r="I14"/>
  <c r="I13"/>
  <c r="I12"/>
  <c r="I11"/>
  <c r="I10"/>
  <c r="I9"/>
  <c r="I8"/>
  <c r="I7"/>
  <c r="I6"/>
  <c r="I5"/>
  <c r="I4"/>
  <c r="G34" i="4"/>
  <c r="C34"/>
  <c r="H34"/>
  <c r="D34"/>
  <c r="F34"/>
  <c r="E34"/>
  <c r="H33"/>
  <c r="I33"/>
  <c r="F33"/>
  <c r="H32"/>
  <c r="I32"/>
  <c r="F32"/>
  <c r="H31"/>
  <c r="I31"/>
  <c r="F31"/>
  <c r="H30"/>
  <c r="I30"/>
  <c r="F30"/>
  <c r="H29"/>
  <c r="I29"/>
  <c r="F29"/>
  <c r="H28"/>
  <c r="I28"/>
  <c r="F28"/>
  <c r="H27"/>
  <c r="I27"/>
  <c r="F27"/>
  <c r="H26"/>
  <c r="I26"/>
  <c r="F26"/>
  <c r="H25"/>
  <c r="I25"/>
  <c r="F25"/>
  <c r="H24"/>
  <c r="I24"/>
  <c r="F24"/>
  <c r="H23"/>
  <c r="I23"/>
  <c r="F23"/>
  <c r="H22"/>
  <c r="I22"/>
  <c r="F22"/>
  <c r="H21"/>
  <c r="I21"/>
  <c r="F21"/>
  <c r="H20"/>
  <c r="I20"/>
  <c r="F20"/>
  <c r="H19"/>
  <c r="I19"/>
  <c r="F19"/>
  <c r="H18"/>
  <c r="I18"/>
  <c r="F18"/>
  <c r="H17"/>
  <c r="I17"/>
  <c r="F17"/>
  <c r="H16"/>
  <c r="I16"/>
  <c r="F16"/>
  <c r="H15"/>
  <c r="I15"/>
  <c r="F15"/>
  <c r="H14"/>
  <c r="I14"/>
  <c r="F14"/>
  <c r="H13"/>
  <c r="I13"/>
  <c r="F13"/>
  <c r="H12"/>
  <c r="I12"/>
  <c r="F12"/>
  <c r="H11"/>
  <c r="I11"/>
  <c r="F11"/>
  <c r="H10"/>
  <c r="I10"/>
  <c r="F10"/>
  <c r="H9"/>
  <c r="I9"/>
  <c r="F9"/>
  <c r="H8"/>
  <c r="I8"/>
  <c r="F8"/>
  <c r="H7"/>
  <c r="I7"/>
  <c r="F7"/>
  <c r="H6"/>
  <c r="I6"/>
  <c r="F6"/>
  <c r="H5"/>
  <c r="I5"/>
  <c r="F5"/>
  <c r="H4"/>
  <c r="I4"/>
  <c r="F4"/>
  <c r="F5" i="5"/>
  <c r="F6"/>
  <c r="F7"/>
  <c r="F8"/>
  <c r="F9"/>
  <c r="F10"/>
  <c r="F11"/>
  <c r="F12"/>
  <c r="F13"/>
  <c r="F14"/>
  <c r="F15"/>
  <c r="F16"/>
  <c r="F17"/>
  <c r="F18"/>
  <c r="F19"/>
  <c r="F20"/>
  <c r="F21"/>
  <c r="F22"/>
  <c r="F23"/>
  <c r="F24"/>
  <c r="F25"/>
  <c r="F26"/>
  <c r="F27"/>
  <c r="F28"/>
  <c r="F29"/>
  <c r="F30"/>
  <c r="F31"/>
  <c r="F32"/>
  <c r="F33"/>
  <c r="F4"/>
  <c r="D5"/>
  <c r="D6"/>
  <c r="D7"/>
  <c r="D8"/>
  <c r="D9"/>
  <c r="D10"/>
  <c r="D11"/>
  <c r="D12"/>
  <c r="D13"/>
  <c r="D14"/>
  <c r="D15"/>
  <c r="D16"/>
  <c r="D17"/>
  <c r="D18"/>
  <c r="D19"/>
  <c r="D20"/>
  <c r="D21"/>
  <c r="D22"/>
  <c r="D23"/>
  <c r="D24"/>
  <c r="D25"/>
  <c r="D26"/>
  <c r="D27"/>
  <c r="D28"/>
  <c r="D29"/>
  <c r="D30"/>
  <c r="D31"/>
  <c r="D32"/>
  <c r="D33"/>
  <c r="D4"/>
  <c r="C5"/>
  <c r="C6"/>
  <c r="C7"/>
  <c r="C8"/>
  <c r="C9"/>
  <c r="C10"/>
  <c r="C11"/>
  <c r="C12"/>
  <c r="C13"/>
  <c r="C14"/>
  <c r="C15"/>
  <c r="C16"/>
  <c r="C17"/>
  <c r="C18"/>
  <c r="C19"/>
  <c r="C20"/>
  <c r="C21"/>
  <c r="C22"/>
  <c r="C23"/>
  <c r="C24"/>
  <c r="C25"/>
  <c r="C26"/>
  <c r="C27"/>
  <c r="C28"/>
  <c r="C29"/>
  <c r="C30"/>
  <c r="C31"/>
  <c r="C32"/>
  <c r="C33"/>
  <c r="C4"/>
  <c r="B5"/>
  <c r="B6"/>
  <c r="B7"/>
  <c r="B8"/>
  <c r="B9"/>
  <c r="B10"/>
  <c r="B11"/>
  <c r="B12"/>
  <c r="B13"/>
  <c r="B14"/>
  <c r="B15"/>
  <c r="B16"/>
  <c r="B17"/>
  <c r="B18"/>
  <c r="B19"/>
  <c r="B20"/>
  <c r="B21"/>
  <c r="B22"/>
  <c r="B23"/>
  <c r="B24"/>
  <c r="B25"/>
  <c r="B26"/>
  <c r="B27"/>
  <c r="B28"/>
  <c r="B29"/>
  <c r="B30"/>
  <c r="B31"/>
  <c r="B32"/>
  <c r="B33"/>
  <c r="B4"/>
  <c r="F34"/>
  <c r="B34"/>
  <c r="G34"/>
  <c r="C34"/>
  <c r="E34"/>
  <c r="D34"/>
  <c r="G33"/>
  <c r="E33"/>
  <c r="G32"/>
  <c r="E32"/>
  <c r="G31"/>
  <c r="E31"/>
  <c r="G30"/>
  <c r="E30"/>
  <c r="G29"/>
  <c r="E29"/>
  <c r="G28"/>
  <c r="E28"/>
  <c r="G27"/>
  <c r="E27"/>
  <c r="G26"/>
  <c r="E26"/>
  <c r="G25"/>
  <c r="E25"/>
  <c r="G24"/>
  <c r="E24"/>
  <c r="G23"/>
  <c r="E23"/>
  <c r="G22"/>
  <c r="E22"/>
  <c r="G21"/>
  <c r="E21"/>
  <c r="G20"/>
  <c r="E20"/>
  <c r="G19"/>
  <c r="E19"/>
  <c r="G18"/>
  <c r="E18"/>
  <c r="G17"/>
  <c r="E17"/>
  <c r="G16"/>
  <c r="E16"/>
  <c r="G15"/>
  <c r="E15"/>
  <c r="G14"/>
  <c r="E14"/>
  <c r="G13"/>
  <c r="E13"/>
  <c r="G12"/>
  <c r="E12"/>
  <c r="G11"/>
  <c r="E11"/>
  <c r="G10"/>
  <c r="E10"/>
  <c r="G9"/>
  <c r="E9"/>
  <c r="G8"/>
  <c r="E8"/>
  <c r="G7"/>
  <c r="E7"/>
  <c r="G6"/>
  <c r="E6"/>
  <c r="G5"/>
  <c r="E5"/>
  <c r="G4"/>
  <c r="E4"/>
</calcChain>
</file>

<file path=xl/sharedStrings.xml><?xml version="1.0" encoding="utf-8"?>
<sst xmlns="http://schemas.openxmlformats.org/spreadsheetml/2006/main" count="213" uniqueCount="58">
  <si>
    <t>AskAway Statistics for January 23 - April 13 (80 days of actual service)  Average calls per day= 105.6</t>
    <phoneticPr fontId="3" type="noConversion"/>
  </si>
  <si>
    <t>AskAway Statistics for February 1 - 29 (29 days of actual service)  Average calls per day=95.9</t>
  </si>
  <si>
    <t>Royal Roads University</t>
    <phoneticPr fontId="0" type="noConversion"/>
  </si>
  <si>
    <t>Trinity Western University*</t>
    <phoneticPr fontId="0" type="noConversion"/>
  </si>
  <si>
    <t xml:space="preserve">Note: *Indicates institutions that have contributed extra hours. Statistics include practise sessions and lost calls. Sessions with Our Learners: Handled by Us are your patrons helped by your librarians.  Sessions with Our Learners: Handled by Others are your patrons helped by other librarians. Sessions with Other Institutions' Learners are patrons from other libraries that your librarians have helped.  Totals differ because of calls transferred between librarians.        
        </t>
    <phoneticPr fontId="0" type="noConversion"/>
  </si>
  <si>
    <t>Royal Roads University</t>
    <phoneticPr fontId="0" type="noConversion"/>
  </si>
  <si>
    <t>Trinity Western University*</t>
    <phoneticPr fontId="0" type="noConversion"/>
  </si>
  <si>
    <t xml:space="preserve">Note: *Indicates institutions that have contributed extra hours. Statistics include practise sessions and lost calls. Sessions with Our Learners: Handled by Us are your patrons helped by your librarians.  Sessions with Our Learners: Handled by Others are your patrons helped by other librarians. Sessions with Other Institutions' Learners are patrons from other libraries that your librarians have helped.  Totals differ because of calls transferred between librarians.        
        </t>
    <phoneticPr fontId="0" type="noConversion"/>
  </si>
  <si>
    <t>AskAway Statistics for January 23 - 31 (9 days of actual service)  Average calls per day= 103.3</t>
    <phoneticPr fontId="3" type="noConversion"/>
  </si>
  <si>
    <t xml:space="preserve">Note: *Indicates institutions that have contributed extra hours. Statistics include practise sessions and lost calls. Sessions with Our Learners: Handled by Us are your patrons helped by your librarians.  Sessions with Our Learners: Handled by Others are your patrons helped by other librarians. Sessions with Other Institutions' Learners are patrons from other libraries that your librarians have helped.  Totals differ because of calls transferred between librarians.        
        </t>
    <phoneticPr fontId="16" type="noConversion"/>
  </si>
  <si>
    <t>AskAway Statistics for March 1- 31 (31 days of actual service)  Average calls per day=118.2</t>
  </si>
  <si>
    <t>College of New Caledonia</t>
    <phoneticPr fontId="0" type="noConversion"/>
  </si>
  <si>
    <t>Columbia Bible College</t>
    <phoneticPr fontId="0" type="noConversion"/>
  </si>
  <si>
    <t>Royal Roads University</t>
    <phoneticPr fontId="0" type="noConversion"/>
  </si>
  <si>
    <t>Trinity Western University*</t>
    <phoneticPr fontId="0" type="noConversion"/>
  </si>
  <si>
    <t xml:space="preserve">Note: *Indicates institutions that have contributed extra hours. Statistics include practise sessions and lost calls. Sessions with Our Learners: Handled by Us are your patrons helped by your librarians.  Sessions with Our Learners: Handled by Others are your patrons helped by other librarians. Sessions with Other Institutions' Learners are patrons from other libraries that your librarians have helped.  Totals differ because of calls transferred between librarians.        
        </t>
    <phoneticPr fontId="0" type="noConversion"/>
  </si>
  <si>
    <t>AskAway Statistics for April 1-13 (11 days of actual service)  Average calls per day= 87.2</t>
  </si>
  <si>
    <t>Institution Name</t>
  </si>
  <si>
    <t>Hours/ Week</t>
  </si>
  <si>
    <t>Sessions with Our Learners</t>
  </si>
  <si>
    <t>Sessions with Other Institutions' Learners</t>
  </si>
  <si>
    <t>Total Sessions Handled per Institution</t>
  </si>
  <si>
    <t>Sessions/ Hour</t>
  </si>
  <si>
    <t>Handled by Us</t>
  </si>
  <si>
    <t>Handled by Others</t>
  </si>
  <si>
    <t>via Qwidget</t>
  </si>
  <si>
    <t>Total</t>
  </si>
  <si>
    <t>Alexander College</t>
  </si>
  <si>
    <t>British Columbia Institute of Technology</t>
  </si>
  <si>
    <t>Camosun College</t>
  </si>
  <si>
    <t>Capilano University</t>
  </si>
  <si>
    <t>College of New Caledonia</t>
    <phoneticPr fontId="16" type="noConversion"/>
  </si>
  <si>
    <t>College of the Rockies</t>
  </si>
  <si>
    <t>Columbia Bible College</t>
    <phoneticPr fontId="16" type="noConversion"/>
  </si>
  <si>
    <t>Douglas College*</t>
  </si>
  <si>
    <t>Emily Carr University</t>
  </si>
  <si>
    <t>Justice Institute of British Columbia</t>
  </si>
  <si>
    <t>Kwantlen Polytechnic University*</t>
  </si>
  <si>
    <t>Langara College*</t>
  </si>
  <si>
    <t>North Island College *</t>
  </si>
  <si>
    <t>Northern Lights College</t>
  </si>
  <si>
    <t>Northwest Community College*</t>
  </si>
  <si>
    <t>Okanagan College</t>
  </si>
  <si>
    <t>Quest University Canada</t>
  </si>
  <si>
    <t>Royal Roads University</t>
    <phoneticPr fontId="16" type="noConversion"/>
  </si>
  <si>
    <t>Selkirk College</t>
  </si>
  <si>
    <t>Simon Fraser University*</t>
  </si>
  <si>
    <t>Thompson Rivers University</t>
  </si>
  <si>
    <t>Trinity Western University*</t>
    <phoneticPr fontId="16" type="noConversion"/>
  </si>
  <si>
    <t>University of British Columbia*</t>
  </si>
  <si>
    <t>University of Northern British Columbia</t>
  </si>
  <si>
    <t>University of the Fraser Valley*</t>
  </si>
  <si>
    <t>University of Victoria*</t>
  </si>
  <si>
    <t>Vancouver Community College</t>
  </si>
  <si>
    <t>Vancouver Island University</t>
  </si>
  <si>
    <t>Yukon College</t>
  </si>
  <si>
    <t>Auxiliary Librarians</t>
  </si>
  <si>
    <t>Totals</t>
  </si>
</sst>
</file>

<file path=xl/styles.xml><?xml version="1.0" encoding="utf-8"?>
<styleSheet xmlns="http://schemas.openxmlformats.org/spreadsheetml/2006/main">
  <fonts count="8">
    <font>
      <sz val="10"/>
      <name val="Verdana"/>
    </font>
    <font>
      <sz val="10"/>
      <name val="Verdana"/>
    </font>
    <font>
      <b/>
      <sz val="11"/>
      <name val="Trebuchet MS"/>
    </font>
    <font>
      <sz val="8"/>
      <name val="Verdana"/>
    </font>
    <font>
      <b/>
      <sz val="10"/>
      <name val="Trebuchet MS"/>
      <family val="2"/>
    </font>
    <font>
      <sz val="10"/>
      <color indexed="8"/>
      <name val="Trebuchet MS"/>
    </font>
    <font>
      <sz val="10"/>
      <name val="Trebuchet MS"/>
      <family val="2"/>
    </font>
    <font>
      <b/>
      <sz val="9"/>
      <name val="Trebuchet MS"/>
      <family val="2"/>
    </font>
  </fonts>
  <fills count="2">
    <fill>
      <patternFill patternType="none"/>
    </fill>
    <fill>
      <patternFill patternType="gray125"/>
    </fill>
  </fills>
  <borders count="14">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ck">
        <color indexed="23"/>
      </left>
      <right style="thin">
        <color indexed="23"/>
      </right>
      <top style="thin">
        <color indexed="23"/>
      </top>
      <bottom style="thin">
        <color indexed="23"/>
      </bottom>
      <diagonal/>
    </border>
    <border>
      <left style="thin">
        <color indexed="23"/>
      </left>
      <right style="thick">
        <color indexed="23"/>
      </right>
      <top style="thin">
        <color indexed="23"/>
      </top>
      <bottom style="thin">
        <color indexed="23"/>
      </bottom>
      <diagonal/>
    </border>
    <border>
      <left style="thick">
        <color indexed="23"/>
      </left>
      <right style="thin">
        <color indexed="23"/>
      </right>
      <top style="thick">
        <color indexed="23"/>
      </top>
      <bottom style="thin">
        <color indexed="23"/>
      </bottom>
      <diagonal/>
    </border>
    <border>
      <left style="thin">
        <color indexed="23"/>
      </left>
      <right style="thin">
        <color indexed="23"/>
      </right>
      <top style="thick">
        <color indexed="23"/>
      </top>
      <bottom style="thin">
        <color indexed="23"/>
      </bottom>
      <diagonal/>
    </border>
    <border>
      <left style="thin">
        <color indexed="23"/>
      </left>
      <right style="thick">
        <color indexed="23"/>
      </right>
      <top style="thick">
        <color indexed="23"/>
      </top>
      <bottom style="thin">
        <color indexed="23"/>
      </bottom>
      <diagonal/>
    </border>
    <border>
      <left/>
      <right/>
      <top style="thick">
        <color indexed="23"/>
      </top>
      <bottom/>
      <diagonal/>
    </border>
    <border>
      <left style="thick">
        <color indexed="23"/>
      </left>
      <right style="thin">
        <color indexed="23"/>
      </right>
      <top style="thin">
        <color indexed="23"/>
      </top>
      <bottom style="thick">
        <color indexed="23"/>
      </bottom>
      <diagonal/>
    </border>
    <border>
      <left style="thin">
        <color indexed="23"/>
      </left>
      <right style="thin">
        <color indexed="23"/>
      </right>
      <top style="thin">
        <color indexed="23"/>
      </top>
      <bottom style="thick">
        <color indexed="23"/>
      </bottom>
      <diagonal/>
    </border>
    <border>
      <left style="thin">
        <color indexed="23"/>
      </left>
      <right style="thick">
        <color indexed="23"/>
      </right>
      <top style="thin">
        <color indexed="23"/>
      </top>
      <bottom style="thick">
        <color indexed="23"/>
      </bottom>
      <diagonal/>
    </border>
    <border>
      <left/>
      <right/>
      <top/>
      <bottom style="thin">
        <color indexed="64"/>
      </bottom>
      <diagonal/>
    </border>
    <border>
      <left/>
      <right/>
      <top style="thin">
        <color indexed="64"/>
      </top>
      <bottom/>
      <diagonal/>
    </border>
  </borders>
  <cellStyleXfs count="1">
    <xf numFmtId="0" fontId="0" fillId="0" borderId="0"/>
  </cellStyleXfs>
  <cellXfs count="57">
    <xf numFmtId="0" fontId="0" fillId="0" borderId="0" xfId="0"/>
    <xf numFmtId="0" fontId="2" fillId="0" borderId="0" xfId="0" applyFont="1" applyBorder="1"/>
    <xf numFmtId="0" fontId="4" fillId="0" borderId="2" xfId="0" applyFont="1" applyBorder="1" applyAlignment="1">
      <alignment horizontal="center" vertical="center" wrapText="1"/>
    </xf>
    <xf numFmtId="0" fontId="4" fillId="0" borderId="2" xfId="0" applyFont="1" applyBorder="1" applyAlignment="1">
      <alignment horizontal="center" vertical="center" wrapText="1"/>
    </xf>
    <xf numFmtId="0" fontId="5" fillId="0" borderId="2" xfId="0" applyFont="1" applyBorder="1" applyAlignment="1">
      <alignment horizontal="left" vertical="center" wrapText="1"/>
    </xf>
    <xf numFmtId="0" fontId="6" fillId="0" borderId="2" xfId="0" applyFont="1" applyBorder="1" applyAlignment="1">
      <alignment horizontal="center" vertical="center" wrapText="1"/>
    </xf>
    <xf numFmtId="0" fontId="0" fillId="0" borderId="2" xfId="0" applyBorder="1" applyAlignment="1">
      <alignment horizontal="right"/>
    </xf>
    <xf numFmtId="0" fontId="0" fillId="0" borderId="2" xfId="0" applyBorder="1" applyAlignment="1">
      <alignment horizontal="right" vertical="center" wrapText="1"/>
    </xf>
    <xf numFmtId="0" fontId="6" fillId="0" borderId="2" xfId="0" applyFont="1" applyBorder="1" applyAlignment="1">
      <alignment horizontal="right" vertical="center"/>
    </xf>
    <xf numFmtId="0" fontId="0" fillId="0" borderId="2" xfId="0" applyBorder="1"/>
    <xf numFmtId="0" fontId="5" fillId="0" borderId="2" xfId="0" applyFont="1" applyBorder="1" applyAlignment="1">
      <alignment horizontal="center" vertical="center"/>
    </xf>
    <xf numFmtId="2" fontId="6" fillId="0" borderId="2" xfId="0" applyNumberFormat="1" applyFont="1" applyBorder="1" applyAlignment="1">
      <alignment horizontal="center" vertical="center"/>
    </xf>
    <xf numFmtId="0" fontId="6" fillId="0" borderId="2" xfId="0" applyFont="1" applyBorder="1" applyAlignment="1">
      <alignment horizontal="left" vertical="center"/>
    </xf>
    <xf numFmtId="0" fontId="6" fillId="0" borderId="2" xfId="0" applyFont="1" applyBorder="1" applyAlignment="1">
      <alignment horizontal="center" vertical="center"/>
    </xf>
    <xf numFmtId="0" fontId="5" fillId="0" borderId="2" xfId="0" applyFont="1" applyBorder="1" applyAlignment="1">
      <alignment horizontal="right" vertical="center" wrapText="1"/>
    </xf>
    <xf numFmtId="0" fontId="6" fillId="0" borderId="2" xfId="0" applyFont="1" applyBorder="1" applyAlignment="1">
      <alignment horizontal="right" vertical="center" wrapText="1"/>
    </xf>
    <xf numFmtId="0" fontId="7" fillId="0" borderId="0" xfId="0" applyFont="1" applyBorder="1" applyAlignment="1">
      <alignment horizontal="left" vertical="top" wrapText="1"/>
    </xf>
    <xf numFmtId="0" fontId="0" fillId="0" borderId="0" xfId="0" applyBorder="1" applyAlignment="1">
      <alignment wrapText="1"/>
    </xf>
    <xf numFmtId="0" fontId="0" fillId="0" borderId="0" xfId="0" applyAlignment="1">
      <alignment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left" vertical="center" wrapText="1"/>
    </xf>
    <xf numFmtId="0" fontId="6" fillId="0" borderId="1" xfId="0" applyFont="1" applyBorder="1" applyAlignment="1">
      <alignment horizontal="center" vertical="center" wrapText="1"/>
    </xf>
    <xf numFmtId="0" fontId="0" fillId="0" borderId="1" xfId="0" applyBorder="1"/>
    <xf numFmtId="0" fontId="0" fillId="0" borderId="1" xfId="0" applyBorder="1" applyAlignment="1">
      <alignment vertical="center" wrapText="1"/>
    </xf>
    <xf numFmtId="0" fontId="6" fillId="0" borderId="1" xfId="0" applyFont="1" applyBorder="1" applyAlignment="1">
      <alignment horizontal="center" vertical="center"/>
    </xf>
    <xf numFmtId="0" fontId="5" fillId="0" borderId="1" xfId="0" applyFont="1" applyBorder="1" applyAlignment="1">
      <alignment horizontal="center" vertical="center"/>
    </xf>
    <xf numFmtId="2" fontId="6" fillId="0" borderId="1" xfId="0" applyNumberFormat="1" applyFont="1" applyBorder="1" applyAlignment="1">
      <alignment horizontal="center" vertical="center"/>
    </xf>
    <xf numFmtId="0" fontId="6" fillId="0" borderId="1" xfId="0" applyFont="1" applyBorder="1" applyAlignment="1">
      <alignment horizontal="left" vertical="center"/>
    </xf>
    <xf numFmtId="0" fontId="5" fillId="0" borderId="1"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0" fillId="0" borderId="3" xfId="0" applyBorder="1" applyAlignment="1">
      <alignment horizontal="left" vertical="center" wrapText="1"/>
    </xf>
    <xf numFmtId="0" fontId="1" fillId="0" borderId="1"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1" fillId="0" borderId="1" xfId="0" applyFont="1" applyBorder="1" applyAlignment="1">
      <alignment horizontal="center" vertical="center"/>
    </xf>
    <xf numFmtId="2" fontId="1" fillId="0" borderId="4" xfId="0" applyNumberFormat="1" applyFont="1" applyBorder="1" applyAlignment="1">
      <alignment horizontal="center" vertical="center"/>
    </xf>
    <xf numFmtId="0" fontId="6" fillId="0" borderId="3" xfId="0" applyFont="1" applyBorder="1" applyAlignment="1">
      <alignment horizontal="left" vertical="center"/>
    </xf>
    <xf numFmtId="0" fontId="6" fillId="0" borderId="9" xfId="0" applyFont="1" applyBorder="1" applyAlignment="1">
      <alignment horizontal="left" vertical="center"/>
    </xf>
    <xf numFmtId="0" fontId="1" fillId="0" borderId="10" xfId="0" applyFont="1" applyBorder="1" applyAlignment="1">
      <alignment horizontal="center" vertical="center"/>
    </xf>
    <xf numFmtId="0" fontId="0" fillId="0" borderId="10" xfId="0" applyBorder="1" applyAlignment="1">
      <alignment horizontal="center" vertical="center"/>
    </xf>
    <xf numFmtId="0" fontId="1" fillId="0" borderId="11" xfId="0" applyFont="1" applyBorder="1" applyAlignment="1">
      <alignment horizontal="center" vertical="center"/>
    </xf>
    <xf numFmtId="0" fontId="7" fillId="0" borderId="8" xfId="0" applyFont="1" applyBorder="1" applyAlignment="1">
      <alignment horizontal="left" vertical="top" wrapText="1"/>
    </xf>
    <xf numFmtId="0" fontId="0" fillId="0" borderId="8" xfId="0" applyBorder="1" applyAlignment="1">
      <alignment wrapText="1"/>
    </xf>
    <xf numFmtId="0" fontId="0" fillId="0" borderId="1" xfId="0" applyBorder="1" applyAlignment="1">
      <alignment horizontal="center"/>
    </xf>
    <xf numFmtId="0" fontId="2" fillId="0" borderId="0" xfId="0" applyFont="1" applyBorder="1" applyAlignment="1"/>
    <xf numFmtId="0" fontId="0" fillId="0" borderId="0" xfId="0" applyBorder="1" applyAlignment="1">
      <alignment wrapText="1"/>
    </xf>
    <xf numFmtId="0" fontId="0" fillId="0" borderId="0" xfId="0" applyAlignment="1">
      <alignment wrapText="1"/>
    </xf>
    <xf numFmtId="0" fontId="7" fillId="0" borderId="13" xfId="0" applyFont="1" applyBorder="1" applyAlignment="1">
      <alignment horizontal="left" vertical="top" wrapText="1"/>
    </xf>
    <xf numFmtId="0" fontId="0" fillId="0" borderId="13" xfId="0" applyBorder="1" applyAlignment="1">
      <alignment wrapText="1"/>
    </xf>
    <xf numFmtId="0" fontId="0" fillId="0" borderId="0" xfId="0" applyAlignment="1"/>
    <xf numFmtId="0" fontId="2" fillId="0" borderId="12" xfId="0" applyFont="1" applyBorder="1" applyAlignment="1"/>
    <xf numFmtId="0" fontId="5" fillId="0" borderId="2" xfId="0" applyFont="1" applyBorder="1" applyAlignment="1">
      <alignment horizontal="right" vertical="center"/>
    </xf>
  </cellXfs>
  <cellStyles count="1">
    <cellStyle name="Normal" xfId="0" builtinId="0"/>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I37"/>
  <sheetViews>
    <sheetView workbookViewId="0">
      <selection sqref="A1:I1"/>
    </sheetView>
  </sheetViews>
  <sheetFormatPr baseColWidth="10" defaultRowHeight="13"/>
  <cols>
    <col min="1" max="1" width="28.140625" customWidth="1"/>
  </cols>
  <sheetData>
    <row r="1" spans="1:9" ht="14" thickBot="1">
      <c r="A1" s="1" t="s">
        <v>8</v>
      </c>
      <c r="B1" s="1"/>
      <c r="C1" s="1"/>
      <c r="D1" s="1"/>
      <c r="E1" s="1"/>
      <c r="F1" s="1"/>
      <c r="G1" s="1"/>
      <c r="H1" s="1"/>
      <c r="I1" s="1"/>
    </row>
    <row r="2" spans="1:9" ht="14" thickTop="1">
      <c r="A2" s="30" t="s">
        <v>17</v>
      </c>
      <c r="B2" s="31" t="s">
        <v>18</v>
      </c>
      <c r="C2" s="31" t="s">
        <v>19</v>
      </c>
      <c r="D2" s="31"/>
      <c r="E2" s="31"/>
      <c r="F2" s="31"/>
      <c r="G2" s="31" t="s">
        <v>20</v>
      </c>
      <c r="H2" s="31" t="s">
        <v>21</v>
      </c>
      <c r="I2" s="32" t="s">
        <v>22</v>
      </c>
    </row>
    <row r="3" spans="1:9" ht="24">
      <c r="A3" s="33"/>
      <c r="B3" s="19"/>
      <c r="C3" s="20" t="s">
        <v>23</v>
      </c>
      <c r="D3" s="20" t="s">
        <v>24</v>
      </c>
      <c r="E3" s="20" t="s">
        <v>25</v>
      </c>
      <c r="F3" s="20" t="s">
        <v>26</v>
      </c>
      <c r="G3" s="19"/>
      <c r="H3" s="19"/>
      <c r="I3" s="34"/>
    </row>
    <row r="4" spans="1:9">
      <c r="A4" s="35" t="s">
        <v>27</v>
      </c>
      <c r="B4" s="36">
        <v>3</v>
      </c>
      <c r="C4" s="37">
        <v>0</v>
      </c>
      <c r="D4" s="37">
        <v>4</v>
      </c>
      <c r="E4" s="48">
        <v>4</v>
      </c>
      <c r="F4" s="39">
        <f>SUM(C4:D4)</f>
        <v>4</v>
      </c>
      <c r="G4" s="48">
        <v>28</v>
      </c>
      <c r="H4" s="39">
        <f>SUM(G4+C4)</f>
        <v>28</v>
      </c>
      <c r="I4" s="40">
        <f>SUM(H4/(B4/7*9))</f>
        <v>7.2592592592592604</v>
      </c>
    </row>
    <row r="5" spans="1:9">
      <c r="A5" s="41" t="s">
        <v>28</v>
      </c>
      <c r="B5" s="39">
        <v>7</v>
      </c>
      <c r="C5" s="48">
        <v>1</v>
      </c>
      <c r="D5" s="48">
        <v>9</v>
      </c>
      <c r="E5" s="48">
        <v>10</v>
      </c>
      <c r="F5" s="39">
        <f t="shared" ref="F5:F33" si="0">SUM(C5:D5)</f>
        <v>10</v>
      </c>
      <c r="G5" s="48">
        <v>27</v>
      </c>
      <c r="H5" s="39">
        <f t="shared" ref="H5:H33" si="1">SUM(G5+C5)</f>
        <v>28</v>
      </c>
      <c r="I5" s="40">
        <f t="shared" ref="I5:I33" si="2">SUM(H5/(B5/7*9))</f>
        <v>3.1111111111111112</v>
      </c>
    </row>
    <row r="6" spans="1:9">
      <c r="A6" s="41" t="s">
        <v>29</v>
      </c>
      <c r="B6" s="39">
        <v>5</v>
      </c>
      <c r="C6" s="48">
        <v>2</v>
      </c>
      <c r="D6" s="48">
        <v>45</v>
      </c>
      <c r="E6" s="48">
        <v>46</v>
      </c>
      <c r="F6" s="39">
        <f t="shared" si="0"/>
        <v>47</v>
      </c>
      <c r="G6" s="48">
        <v>20</v>
      </c>
      <c r="H6" s="39">
        <f t="shared" si="1"/>
        <v>22</v>
      </c>
      <c r="I6" s="40">
        <f t="shared" si="2"/>
        <v>3.4222222222222221</v>
      </c>
    </row>
    <row r="7" spans="1:9">
      <c r="A7" s="41" t="s">
        <v>30</v>
      </c>
      <c r="B7" s="39">
        <v>5</v>
      </c>
      <c r="C7" s="48">
        <v>0</v>
      </c>
      <c r="D7" s="48">
        <v>15</v>
      </c>
      <c r="E7" s="48">
        <v>11</v>
      </c>
      <c r="F7" s="39">
        <f t="shared" si="0"/>
        <v>15</v>
      </c>
      <c r="G7" s="48">
        <v>10</v>
      </c>
      <c r="H7" s="39">
        <f t="shared" si="1"/>
        <v>10</v>
      </c>
      <c r="I7" s="40">
        <f t="shared" si="2"/>
        <v>1.5555555555555556</v>
      </c>
    </row>
    <row r="8" spans="1:9">
      <c r="A8" s="41" t="s">
        <v>11</v>
      </c>
      <c r="B8" s="39">
        <v>5</v>
      </c>
      <c r="C8" s="48">
        <v>0</v>
      </c>
      <c r="D8" s="48">
        <v>2</v>
      </c>
      <c r="E8" s="48"/>
      <c r="F8" s="39">
        <f t="shared" si="0"/>
        <v>2</v>
      </c>
      <c r="G8" s="48">
        <v>16</v>
      </c>
      <c r="H8" s="39">
        <f t="shared" si="1"/>
        <v>16</v>
      </c>
      <c r="I8" s="40">
        <f t="shared" si="2"/>
        <v>2.4888888888888889</v>
      </c>
    </row>
    <row r="9" spans="1:9">
      <c r="A9" s="41" t="s">
        <v>32</v>
      </c>
      <c r="B9" s="39">
        <v>3</v>
      </c>
      <c r="C9" s="48">
        <v>0</v>
      </c>
      <c r="D9" s="48">
        <v>5</v>
      </c>
      <c r="E9" s="48">
        <v>5</v>
      </c>
      <c r="F9" s="39">
        <f t="shared" si="0"/>
        <v>5</v>
      </c>
      <c r="G9" s="48">
        <v>8</v>
      </c>
      <c r="H9" s="39">
        <f t="shared" si="1"/>
        <v>8</v>
      </c>
      <c r="I9" s="40">
        <f t="shared" si="2"/>
        <v>2.0740740740740744</v>
      </c>
    </row>
    <row r="10" spans="1:9">
      <c r="A10" s="41" t="s">
        <v>12</v>
      </c>
      <c r="B10" s="39">
        <v>3</v>
      </c>
      <c r="C10" s="48">
        <v>0</v>
      </c>
      <c r="D10" s="48">
        <v>0</v>
      </c>
      <c r="E10" s="48"/>
      <c r="F10" s="39">
        <f t="shared" si="0"/>
        <v>0</v>
      </c>
      <c r="G10" s="48">
        <v>10</v>
      </c>
      <c r="H10" s="39">
        <f t="shared" si="1"/>
        <v>10</v>
      </c>
      <c r="I10" s="40">
        <f t="shared" si="2"/>
        <v>2.592592592592593</v>
      </c>
    </row>
    <row r="11" spans="1:9">
      <c r="A11" s="41" t="s">
        <v>34</v>
      </c>
      <c r="B11" s="39">
        <v>8</v>
      </c>
      <c r="C11" s="48">
        <v>4</v>
      </c>
      <c r="D11" s="48">
        <v>117</v>
      </c>
      <c r="E11" s="48">
        <v>94</v>
      </c>
      <c r="F11" s="39">
        <f t="shared" si="0"/>
        <v>121</v>
      </c>
      <c r="G11" s="48">
        <v>35</v>
      </c>
      <c r="H11" s="39">
        <f t="shared" si="1"/>
        <v>39</v>
      </c>
      <c r="I11" s="40">
        <f t="shared" si="2"/>
        <v>3.791666666666667</v>
      </c>
    </row>
    <row r="12" spans="1:9">
      <c r="A12" s="41" t="s">
        <v>35</v>
      </c>
      <c r="B12" s="39">
        <v>3</v>
      </c>
      <c r="C12" s="48">
        <v>0</v>
      </c>
      <c r="D12" s="48">
        <v>5</v>
      </c>
      <c r="E12" s="48">
        <v>5</v>
      </c>
      <c r="F12" s="39">
        <f t="shared" si="0"/>
        <v>5</v>
      </c>
      <c r="G12" s="48">
        <v>4</v>
      </c>
      <c r="H12" s="39">
        <f t="shared" si="1"/>
        <v>4</v>
      </c>
      <c r="I12" s="40">
        <f t="shared" si="2"/>
        <v>1.0370370370370372</v>
      </c>
    </row>
    <row r="13" spans="1:9">
      <c r="A13" s="41" t="s">
        <v>36</v>
      </c>
      <c r="B13" s="39">
        <v>3</v>
      </c>
      <c r="C13" s="48">
        <v>0</v>
      </c>
      <c r="D13" s="48">
        <v>2</v>
      </c>
      <c r="E13" s="48">
        <v>2</v>
      </c>
      <c r="F13" s="39">
        <f t="shared" si="0"/>
        <v>2</v>
      </c>
      <c r="G13" s="48">
        <v>8</v>
      </c>
      <c r="H13" s="39">
        <f t="shared" si="1"/>
        <v>8</v>
      </c>
      <c r="I13" s="40">
        <f t="shared" si="2"/>
        <v>2.0740740740740744</v>
      </c>
    </row>
    <row r="14" spans="1:9">
      <c r="A14" s="41" t="s">
        <v>37</v>
      </c>
      <c r="B14" s="39">
        <v>8</v>
      </c>
      <c r="C14" s="48">
        <v>6</v>
      </c>
      <c r="D14" s="48">
        <v>78</v>
      </c>
      <c r="E14" s="48">
        <v>77</v>
      </c>
      <c r="F14" s="39">
        <f t="shared" si="0"/>
        <v>84</v>
      </c>
      <c r="G14" s="48">
        <v>31</v>
      </c>
      <c r="H14" s="39">
        <f t="shared" si="1"/>
        <v>37</v>
      </c>
      <c r="I14" s="40">
        <f t="shared" si="2"/>
        <v>3.5972222222222228</v>
      </c>
    </row>
    <row r="15" spans="1:9">
      <c r="A15" s="41" t="s">
        <v>38</v>
      </c>
      <c r="B15" s="39">
        <v>6</v>
      </c>
      <c r="C15" s="48">
        <v>1</v>
      </c>
      <c r="D15" s="48">
        <v>19</v>
      </c>
      <c r="E15" s="48">
        <v>10</v>
      </c>
      <c r="F15" s="39">
        <f t="shared" si="0"/>
        <v>20</v>
      </c>
      <c r="G15" s="48">
        <v>16</v>
      </c>
      <c r="H15" s="39">
        <f t="shared" si="1"/>
        <v>17</v>
      </c>
      <c r="I15" s="40">
        <f t="shared" si="2"/>
        <v>2.2037037037037037</v>
      </c>
    </row>
    <row r="16" spans="1:9">
      <c r="A16" s="41" t="s">
        <v>39</v>
      </c>
      <c r="B16" s="39">
        <v>5</v>
      </c>
      <c r="C16" s="48">
        <v>0</v>
      </c>
      <c r="D16" s="48">
        <v>8</v>
      </c>
      <c r="E16" s="48">
        <v>8</v>
      </c>
      <c r="F16" s="39">
        <f t="shared" si="0"/>
        <v>8</v>
      </c>
      <c r="G16" s="48">
        <v>7</v>
      </c>
      <c r="H16" s="39">
        <f t="shared" si="1"/>
        <v>7</v>
      </c>
      <c r="I16" s="40">
        <f t="shared" si="2"/>
        <v>1.0888888888888888</v>
      </c>
    </row>
    <row r="17" spans="1:9">
      <c r="A17" s="41" t="s">
        <v>40</v>
      </c>
      <c r="B17" s="39">
        <v>3</v>
      </c>
      <c r="C17" s="48">
        <v>0</v>
      </c>
      <c r="D17" s="48">
        <v>2</v>
      </c>
      <c r="E17" s="48">
        <v>2</v>
      </c>
      <c r="F17" s="39">
        <f t="shared" si="0"/>
        <v>2</v>
      </c>
      <c r="G17" s="48">
        <v>6</v>
      </c>
      <c r="H17" s="39">
        <f t="shared" si="1"/>
        <v>6</v>
      </c>
      <c r="I17" s="40">
        <f t="shared" si="2"/>
        <v>1.5555555555555558</v>
      </c>
    </row>
    <row r="18" spans="1:9">
      <c r="A18" s="41" t="s">
        <v>41</v>
      </c>
      <c r="B18" s="39">
        <v>5</v>
      </c>
      <c r="C18" s="48">
        <v>0</v>
      </c>
      <c r="D18" s="48">
        <v>0</v>
      </c>
      <c r="E18" s="48"/>
      <c r="F18" s="39">
        <f t="shared" si="0"/>
        <v>0</v>
      </c>
      <c r="G18" s="48">
        <v>11</v>
      </c>
      <c r="H18" s="39">
        <f t="shared" si="1"/>
        <v>11</v>
      </c>
      <c r="I18" s="40">
        <f t="shared" si="2"/>
        <v>1.711111111111111</v>
      </c>
    </row>
    <row r="19" spans="1:9">
      <c r="A19" s="41" t="s">
        <v>42</v>
      </c>
      <c r="B19" s="39">
        <v>5</v>
      </c>
      <c r="C19" s="48">
        <v>0</v>
      </c>
      <c r="D19" s="48">
        <v>24</v>
      </c>
      <c r="E19" s="48">
        <v>23</v>
      </c>
      <c r="F19" s="39">
        <f t="shared" si="0"/>
        <v>24</v>
      </c>
      <c r="G19" s="48">
        <v>20</v>
      </c>
      <c r="H19" s="39">
        <f t="shared" si="1"/>
        <v>20</v>
      </c>
      <c r="I19" s="40">
        <f t="shared" si="2"/>
        <v>3.1111111111111112</v>
      </c>
    </row>
    <row r="20" spans="1:9">
      <c r="A20" s="41" t="s">
        <v>43</v>
      </c>
      <c r="B20" s="39">
        <v>3</v>
      </c>
      <c r="C20" s="48">
        <v>0</v>
      </c>
      <c r="D20" s="48">
        <v>0</v>
      </c>
      <c r="E20" s="48"/>
      <c r="F20" s="39">
        <f t="shared" si="0"/>
        <v>0</v>
      </c>
      <c r="G20" s="48">
        <v>13</v>
      </c>
      <c r="H20" s="39">
        <f t="shared" si="1"/>
        <v>13</v>
      </c>
      <c r="I20" s="40">
        <f t="shared" si="2"/>
        <v>3.3703703703703707</v>
      </c>
    </row>
    <row r="21" spans="1:9">
      <c r="A21" s="41" t="s">
        <v>5</v>
      </c>
      <c r="B21" s="39">
        <v>3</v>
      </c>
      <c r="C21" s="48">
        <v>0</v>
      </c>
      <c r="D21" s="48">
        <v>0</v>
      </c>
      <c r="E21" s="48"/>
      <c r="F21" s="39">
        <f t="shared" si="0"/>
        <v>0</v>
      </c>
      <c r="G21" s="48">
        <v>8</v>
      </c>
      <c r="H21" s="39">
        <f t="shared" si="1"/>
        <v>8</v>
      </c>
      <c r="I21" s="40">
        <f t="shared" si="2"/>
        <v>2.0740740740740744</v>
      </c>
    </row>
    <row r="22" spans="1:9">
      <c r="A22" s="41" t="s">
        <v>45</v>
      </c>
      <c r="B22" s="39">
        <v>3</v>
      </c>
      <c r="C22" s="48">
        <v>0</v>
      </c>
      <c r="D22" s="48">
        <v>0</v>
      </c>
      <c r="E22" s="48"/>
      <c r="F22" s="39">
        <f t="shared" si="0"/>
        <v>0</v>
      </c>
      <c r="G22" s="48">
        <v>12</v>
      </c>
      <c r="H22" s="39">
        <f t="shared" si="1"/>
        <v>12</v>
      </c>
      <c r="I22" s="40">
        <f t="shared" si="2"/>
        <v>3.1111111111111116</v>
      </c>
    </row>
    <row r="23" spans="1:9">
      <c r="A23" s="41" t="s">
        <v>46</v>
      </c>
      <c r="B23" s="39">
        <v>23</v>
      </c>
      <c r="C23" s="48">
        <v>40</v>
      </c>
      <c r="D23" s="48">
        <v>167</v>
      </c>
      <c r="E23" s="48">
        <v>124</v>
      </c>
      <c r="F23" s="39">
        <f t="shared" si="0"/>
        <v>207</v>
      </c>
      <c r="G23" s="48">
        <v>53</v>
      </c>
      <c r="H23" s="39">
        <f t="shared" si="1"/>
        <v>93</v>
      </c>
      <c r="I23" s="40">
        <f t="shared" si="2"/>
        <v>3.1449275362318843</v>
      </c>
    </row>
    <row r="24" spans="1:9">
      <c r="A24" s="41" t="s">
        <v>47</v>
      </c>
      <c r="B24" s="39">
        <v>7</v>
      </c>
      <c r="C24" s="48">
        <v>3</v>
      </c>
      <c r="D24" s="48">
        <v>16</v>
      </c>
      <c r="E24" s="48">
        <v>17</v>
      </c>
      <c r="F24" s="39">
        <f t="shared" si="0"/>
        <v>19</v>
      </c>
      <c r="G24" s="48">
        <v>17</v>
      </c>
      <c r="H24" s="39">
        <f t="shared" si="1"/>
        <v>20</v>
      </c>
      <c r="I24" s="40">
        <f t="shared" si="2"/>
        <v>2.2222222222222223</v>
      </c>
    </row>
    <row r="25" spans="1:9">
      <c r="A25" s="41" t="s">
        <v>6</v>
      </c>
      <c r="B25" s="39">
        <v>5</v>
      </c>
      <c r="C25" s="48">
        <v>0</v>
      </c>
      <c r="D25" s="48">
        <v>3</v>
      </c>
      <c r="E25" s="48"/>
      <c r="F25" s="39">
        <f t="shared" si="0"/>
        <v>3</v>
      </c>
      <c r="G25" s="48">
        <v>23</v>
      </c>
      <c r="H25" s="39">
        <f t="shared" si="1"/>
        <v>23</v>
      </c>
      <c r="I25" s="40">
        <f t="shared" si="2"/>
        <v>3.5777777777777775</v>
      </c>
    </row>
    <row r="26" spans="1:9">
      <c r="A26" s="41" t="s">
        <v>49</v>
      </c>
      <c r="B26" s="39">
        <v>39</v>
      </c>
      <c r="C26" s="48">
        <v>32</v>
      </c>
      <c r="D26" s="48">
        <v>123</v>
      </c>
      <c r="E26" s="48">
        <v>98</v>
      </c>
      <c r="F26" s="39">
        <f t="shared" si="0"/>
        <v>155</v>
      </c>
      <c r="G26" s="48">
        <v>113</v>
      </c>
      <c r="H26" s="39">
        <f t="shared" si="1"/>
        <v>145</v>
      </c>
      <c r="I26" s="40">
        <f t="shared" si="2"/>
        <v>2.891737891737892</v>
      </c>
    </row>
    <row r="27" spans="1:9">
      <c r="A27" s="41" t="s">
        <v>50</v>
      </c>
      <c r="B27" s="39">
        <v>5</v>
      </c>
      <c r="C27" s="48">
        <v>2</v>
      </c>
      <c r="D27" s="48">
        <v>19</v>
      </c>
      <c r="E27" s="48">
        <v>21</v>
      </c>
      <c r="F27" s="39">
        <f t="shared" si="0"/>
        <v>21</v>
      </c>
      <c r="G27" s="48">
        <v>30</v>
      </c>
      <c r="H27" s="39">
        <f t="shared" si="1"/>
        <v>32</v>
      </c>
      <c r="I27" s="40">
        <f t="shared" si="2"/>
        <v>4.9777777777777779</v>
      </c>
    </row>
    <row r="28" spans="1:9">
      <c r="A28" s="41" t="s">
        <v>51</v>
      </c>
      <c r="B28" s="39">
        <v>7</v>
      </c>
      <c r="C28" s="48">
        <v>2</v>
      </c>
      <c r="D28" s="48">
        <v>29</v>
      </c>
      <c r="E28" s="48">
        <v>26</v>
      </c>
      <c r="F28" s="39">
        <f t="shared" si="0"/>
        <v>31</v>
      </c>
      <c r="G28" s="48">
        <v>21</v>
      </c>
      <c r="H28" s="39">
        <f t="shared" si="1"/>
        <v>23</v>
      </c>
      <c r="I28" s="40">
        <f t="shared" si="2"/>
        <v>2.5555555555555554</v>
      </c>
    </row>
    <row r="29" spans="1:9">
      <c r="A29" s="41" t="s">
        <v>52</v>
      </c>
      <c r="B29" s="39">
        <v>19</v>
      </c>
      <c r="C29" s="48">
        <v>17</v>
      </c>
      <c r="D29" s="48">
        <v>85</v>
      </c>
      <c r="E29" s="48">
        <v>97</v>
      </c>
      <c r="F29" s="39">
        <f t="shared" si="0"/>
        <v>102</v>
      </c>
      <c r="G29" s="48">
        <v>60</v>
      </c>
      <c r="H29" s="39">
        <f t="shared" si="1"/>
        <v>77</v>
      </c>
      <c r="I29" s="40">
        <f t="shared" si="2"/>
        <v>3.1520467836257309</v>
      </c>
    </row>
    <row r="30" spans="1:9">
      <c r="A30" s="41" t="s">
        <v>53</v>
      </c>
      <c r="B30" s="39">
        <v>5</v>
      </c>
      <c r="C30" s="48">
        <v>1</v>
      </c>
      <c r="D30" s="48">
        <v>9</v>
      </c>
      <c r="E30" s="48">
        <v>3</v>
      </c>
      <c r="F30" s="39">
        <f t="shared" si="0"/>
        <v>10</v>
      </c>
      <c r="G30" s="48">
        <v>8</v>
      </c>
      <c r="H30" s="39">
        <f t="shared" si="1"/>
        <v>9</v>
      </c>
      <c r="I30" s="40">
        <f t="shared" si="2"/>
        <v>1.4</v>
      </c>
    </row>
    <row r="31" spans="1:9">
      <c r="A31" s="41" t="s">
        <v>54</v>
      </c>
      <c r="B31" s="39">
        <v>5</v>
      </c>
      <c r="C31" s="48">
        <v>1</v>
      </c>
      <c r="D31" s="48">
        <v>13</v>
      </c>
      <c r="E31" s="48">
        <v>4</v>
      </c>
      <c r="F31" s="39">
        <f t="shared" si="0"/>
        <v>14</v>
      </c>
      <c r="G31" s="48">
        <v>12</v>
      </c>
      <c r="H31" s="39">
        <f t="shared" si="1"/>
        <v>13</v>
      </c>
      <c r="I31" s="40">
        <f t="shared" si="2"/>
        <v>2.0222222222222221</v>
      </c>
    </row>
    <row r="32" spans="1:9">
      <c r="A32" s="41" t="s">
        <v>55</v>
      </c>
      <c r="B32" s="39">
        <v>3</v>
      </c>
      <c r="C32" s="48">
        <v>0</v>
      </c>
      <c r="D32" s="48">
        <v>2</v>
      </c>
      <c r="E32" s="48">
        <v>2</v>
      </c>
      <c r="F32" s="39">
        <f t="shared" si="0"/>
        <v>2</v>
      </c>
      <c r="G32" s="48">
        <v>8</v>
      </c>
      <c r="H32" s="39">
        <f t="shared" si="1"/>
        <v>8</v>
      </c>
      <c r="I32" s="40">
        <f t="shared" si="2"/>
        <v>2.0740740740740744</v>
      </c>
    </row>
    <row r="33" spans="1:9">
      <c r="A33" s="41" t="s">
        <v>56</v>
      </c>
      <c r="B33" s="39">
        <v>38</v>
      </c>
      <c r="C33" s="48">
        <v>3</v>
      </c>
      <c r="D33" s="37">
        <v>0</v>
      </c>
      <c r="E33" s="36"/>
      <c r="F33" s="39">
        <f t="shared" si="0"/>
        <v>3</v>
      </c>
      <c r="G33" s="48">
        <v>180</v>
      </c>
      <c r="H33" s="39">
        <f t="shared" si="1"/>
        <v>183</v>
      </c>
      <c r="I33" s="40">
        <f t="shared" si="2"/>
        <v>3.7456140350877192</v>
      </c>
    </row>
    <row r="34" spans="1:9" ht="14" thickBot="1">
      <c r="A34" s="42" t="s">
        <v>57</v>
      </c>
      <c r="B34" s="43">
        <v>242</v>
      </c>
      <c r="C34" s="44">
        <f>SUM(C4:C33)</f>
        <v>115</v>
      </c>
      <c r="D34" s="44">
        <f>SUM(D4:D33)</f>
        <v>801</v>
      </c>
      <c r="E34" s="43">
        <f>SUM(E4:E33)</f>
        <v>689</v>
      </c>
      <c r="F34" s="43">
        <f t="shared" ref="F34" si="3">SUM(D34+C34)</f>
        <v>916</v>
      </c>
      <c r="G34" s="44">
        <f>SUM(G4:G33)</f>
        <v>815</v>
      </c>
      <c r="H34" s="43">
        <f t="shared" ref="H34" si="4">SUM(G34+C34)</f>
        <v>930</v>
      </c>
      <c r="I34" s="45"/>
    </row>
    <row r="35" spans="1:9" ht="14" thickTop="1">
      <c r="A35" s="46" t="s">
        <v>7</v>
      </c>
      <c r="B35" s="47"/>
      <c r="C35" s="47"/>
      <c r="D35" s="47"/>
      <c r="E35" s="47"/>
      <c r="F35" s="47"/>
      <c r="G35" s="47"/>
      <c r="H35" s="47"/>
      <c r="I35" s="47"/>
    </row>
    <row r="36" spans="1:9">
      <c r="A36" s="18"/>
      <c r="B36" s="18"/>
      <c r="C36" s="18"/>
      <c r="D36" s="18"/>
      <c r="E36" s="18"/>
      <c r="F36" s="18"/>
      <c r="G36" s="18"/>
      <c r="H36" s="18"/>
      <c r="I36" s="18"/>
    </row>
    <row r="37" spans="1:9">
      <c r="A37" s="18"/>
      <c r="B37" s="18"/>
      <c r="C37" s="18"/>
      <c r="D37" s="18"/>
      <c r="E37" s="18"/>
      <c r="F37" s="18"/>
      <c r="G37" s="18"/>
      <c r="H37" s="18"/>
      <c r="I37" s="18"/>
    </row>
  </sheetData>
  <mergeCells count="8">
    <mergeCell ref="A35:I37"/>
    <mergeCell ref="A1:I1"/>
    <mergeCell ref="A2:A3"/>
    <mergeCell ref="B2:B3"/>
    <mergeCell ref="C2:F2"/>
    <mergeCell ref="G2:G3"/>
    <mergeCell ref="H2:H3"/>
    <mergeCell ref="I2:I3"/>
  </mergeCells>
  <phoneticPr fontId="3" type="noConversion"/>
  <pageMargins left="0.75" right="0.75" top="1" bottom="1" header="0.5" footer="0.5"/>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I37"/>
  <sheetViews>
    <sheetView workbookViewId="0">
      <selection activeCell="B40" sqref="B40"/>
    </sheetView>
  </sheetViews>
  <sheetFormatPr baseColWidth="10" defaultRowHeight="13"/>
  <cols>
    <col min="1" max="1" width="27.85546875" customWidth="1"/>
  </cols>
  <sheetData>
    <row r="1" spans="1:9" ht="14" thickBot="1">
      <c r="A1" s="1" t="s">
        <v>1</v>
      </c>
      <c r="B1" s="1"/>
      <c r="C1" s="1"/>
      <c r="D1" s="1"/>
      <c r="E1" s="1"/>
      <c r="F1" s="1"/>
      <c r="G1" s="1"/>
      <c r="H1" s="1"/>
      <c r="I1" s="1"/>
    </row>
    <row r="2" spans="1:9" ht="14" thickTop="1">
      <c r="A2" s="30" t="s">
        <v>17</v>
      </c>
      <c r="B2" s="31" t="s">
        <v>18</v>
      </c>
      <c r="C2" s="31" t="s">
        <v>19</v>
      </c>
      <c r="D2" s="31"/>
      <c r="E2" s="31"/>
      <c r="F2" s="31"/>
      <c r="G2" s="31" t="s">
        <v>20</v>
      </c>
      <c r="H2" s="31" t="s">
        <v>21</v>
      </c>
      <c r="I2" s="32" t="s">
        <v>22</v>
      </c>
    </row>
    <row r="3" spans="1:9" ht="24">
      <c r="A3" s="33"/>
      <c r="B3" s="19"/>
      <c r="C3" s="20" t="s">
        <v>23</v>
      </c>
      <c r="D3" s="20" t="s">
        <v>24</v>
      </c>
      <c r="E3" s="20" t="s">
        <v>25</v>
      </c>
      <c r="F3" s="20" t="s">
        <v>26</v>
      </c>
      <c r="G3" s="19"/>
      <c r="H3" s="19"/>
      <c r="I3" s="34"/>
    </row>
    <row r="4" spans="1:9">
      <c r="A4" s="35" t="s">
        <v>27</v>
      </c>
      <c r="B4" s="36">
        <v>3</v>
      </c>
      <c r="C4" s="37">
        <v>0</v>
      </c>
      <c r="D4" s="37">
        <v>10</v>
      </c>
      <c r="E4" s="38">
        <v>10</v>
      </c>
      <c r="F4" s="39">
        <f>SUM(C4+D4)</f>
        <v>10</v>
      </c>
      <c r="G4" s="37">
        <v>92</v>
      </c>
      <c r="H4" s="37">
        <f>SUM(G4+C4)</f>
        <v>92</v>
      </c>
      <c r="I4" s="40">
        <f>SUM(H4/(B4/7*29))</f>
        <v>7.4022988505747138</v>
      </c>
    </row>
    <row r="5" spans="1:9">
      <c r="A5" s="41" t="s">
        <v>28</v>
      </c>
      <c r="B5" s="39">
        <v>7</v>
      </c>
      <c r="C5" s="37">
        <v>3</v>
      </c>
      <c r="D5" s="37">
        <v>37</v>
      </c>
      <c r="E5" s="38">
        <v>39</v>
      </c>
      <c r="F5" s="39">
        <f t="shared" ref="F5:F33" si="0">SUM(C5+D5)</f>
        <v>40</v>
      </c>
      <c r="G5" s="37">
        <v>92</v>
      </c>
      <c r="H5" s="37">
        <f t="shared" ref="H5:H33" si="1">SUM(G5+C5)</f>
        <v>95</v>
      </c>
      <c r="I5" s="40">
        <f t="shared" ref="I5:I33" si="2">SUM(H5/(B5/7*29))</f>
        <v>3.2758620689655173</v>
      </c>
    </row>
    <row r="6" spans="1:9">
      <c r="A6" s="41" t="s">
        <v>29</v>
      </c>
      <c r="B6" s="39">
        <v>5</v>
      </c>
      <c r="C6" s="37">
        <v>7</v>
      </c>
      <c r="D6" s="37">
        <v>143</v>
      </c>
      <c r="E6" s="38">
        <v>147</v>
      </c>
      <c r="F6" s="39">
        <f t="shared" si="0"/>
        <v>150</v>
      </c>
      <c r="G6" s="37">
        <v>63</v>
      </c>
      <c r="H6" s="37">
        <f t="shared" si="1"/>
        <v>70</v>
      </c>
      <c r="I6" s="40">
        <f t="shared" si="2"/>
        <v>3.3793103448275859</v>
      </c>
    </row>
    <row r="7" spans="1:9">
      <c r="A7" s="41" t="s">
        <v>30</v>
      </c>
      <c r="B7" s="39">
        <v>5</v>
      </c>
      <c r="C7" s="37">
        <v>0</v>
      </c>
      <c r="D7" s="37">
        <v>42</v>
      </c>
      <c r="E7" s="38">
        <v>28</v>
      </c>
      <c r="F7" s="39">
        <f t="shared" si="0"/>
        <v>42</v>
      </c>
      <c r="G7" s="37">
        <v>45</v>
      </c>
      <c r="H7" s="37">
        <f t="shared" si="1"/>
        <v>45</v>
      </c>
      <c r="I7" s="40">
        <f t="shared" si="2"/>
        <v>2.172413793103448</v>
      </c>
    </row>
    <row r="8" spans="1:9">
      <c r="A8" s="41" t="s">
        <v>11</v>
      </c>
      <c r="B8" s="39">
        <v>5</v>
      </c>
      <c r="C8" s="37">
        <v>0</v>
      </c>
      <c r="D8" s="37">
        <v>0</v>
      </c>
      <c r="E8" s="37"/>
      <c r="F8" s="39">
        <f t="shared" si="0"/>
        <v>0</v>
      </c>
      <c r="G8" s="37">
        <v>43</v>
      </c>
      <c r="H8" s="37">
        <f t="shared" si="1"/>
        <v>43</v>
      </c>
      <c r="I8" s="40">
        <f t="shared" si="2"/>
        <v>2.0758620689655172</v>
      </c>
    </row>
    <row r="9" spans="1:9">
      <c r="A9" s="41" t="s">
        <v>32</v>
      </c>
      <c r="B9" s="39">
        <v>3</v>
      </c>
      <c r="C9" s="37">
        <v>1</v>
      </c>
      <c r="D9" s="37">
        <v>26</v>
      </c>
      <c r="E9" s="38">
        <v>23</v>
      </c>
      <c r="F9" s="39">
        <f t="shared" si="0"/>
        <v>27</v>
      </c>
      <c r="G9" s="37">
        <v>29</v>
      </c>
      <c r="H9" s="37">
        <f t="shared" si="1"/>
        <v>30</v>
      </c>
      <c r="I9" s="40">
        <f t="shared" si="2"/>
        <v>2.4137931034482762</v>
      </c>
    </row>
    <row r="10" spans="1:9">
      <c r="A10" s="41" t="s">
        <v>12</v>
      </c>
      <c r="B10" s="39">
        <v>3</v>
      </c>
      <c r="C10" s="37">
        <v>0</v>
      </c>
      <c r="D10" s="37">
        <v>0</v>
      </c>
      <c r="E10" s="37"/>
      <c r="F10" s="39">
        <f t="shared" si="0"/>
        <v>0</v>
      </c>
      <c r="G10" s="37">
        <v>16</v>
      </c>
      <c r="H10" s="37">
        <f t="shared" si="1"/>
        <v>16</v>
      </c>
      <c r="I10" s="40">
        <f t="shared" si="2"/>
        <v>1.2873563218390807</v>
      </c>
    </row>
    <row r="11" spans="1:9">
      <c r="A11" s="41" t="s">
        <v>34</v>
      </c>
      <c r="B11" s="39">
        <v>8</v>
      </c>
      <c r="C11" s="37">
        <v>16</v>
      </c>
      <c r="D11" s="37">
        <v>227</v>
      </c>
      <c r="E11" s="38">
        <v>179</v>
      </c>
      <c r="F11" s="39">
        <f t="shared" si="0"/>
        <v>243</v>
      </c>
      <c r="G11" s="37">
        <v>92</v>
      </c>
      <c r="H11" s="37">
        <f t="shared" si="1"/>
        <v>108</v>
      </c>
      <c r="I11" s="40">
        <f t="shared" si="2"/>
        <v>3.2586206896551726</v>
      </c>
    </row>
    <row r="12" spans="1:9">
      <c r="A12" s="41" t="s">
        <v>35</v>
      </c>
      <c r="B12" s="39">
        <v>3</v>
      </c>
      <c r="C12" s="37">
        <v>0</v>
      </c>
      <c r="D12" s="37">
        <v>19</v>
      </c>
      <c r="E12" s="38">
        <v>19</v>
      </c>
      <c r="F12" s="39">
        <f t="shared" si="0"/>
        <v>19</v>
      </c>
      <c r="G12" s="37">
        <v>20</v>
      </c>
      <c r="H12" s="37">
        <f t="shared" si="1"/>
        <v>20</v>
      </c>
      <c r="I12" s="40">
        <f t="shared" si="2"/>
        <v>1.6091954022988508</v>
      </c>
    </row>
    <row r="13" spans="1:9">
      <c r="A13" s="41" t="s">
        <v>36</v>
      </c>
      <c r="B13" s="39">
        <v>3</v>
      </c>
      <c r="C13" s="37">
        <v>1</v>
      </c>
      <c r="D13" s="37">
        <v>12</v>
      </c>
      <c r="E13" s="38">
        <v>13</v>
      </c>
      <c r="F13" s="39">
        <f t="shared" si="0"/>
        <v>13</v>
      </c>
      <c r="G13" s="37">
        <v>36</v>
      </c>
      <c r="H13" s="37">
        <f t="shared" si="1"/>
        <v>37</v>
      </c>
      <c r="I13" s="40">
        <f t="shared" si="2"/>
        <v>2.9770114942528738</v>
      </c>
    </row>
    <row r="14" spans="1:9">
      <c r="A14" s="41" t="s">
        <v>37</v>
      </c>
      <c r="B14" s="39">
        <v>8</v>
      </c>
      <c r="C14" s="37">
        <v>25</v>
      </c>
      <c r="D14" s="37">
        <v>267</v>
      </c>
      <c r="E14" s="38">
        <v>261</v>
      </c>
      <c r="F14" s="39">
        <f t="shared" si="0"/>
        <v>292</v>
      </c>
      <c r="G14" s="37">
        <v>64</v>
      </c>
      <c r="H14" s="37">
        <f t="shared" si="1"/>
        <v>89</v>
      </c>
      <c r="I14" s="40">
        <f t="shared" si="2"/>
        <v>2.6853448275862073</v>
      </c>
    </row>
    <row r="15" spans="1:9">
      <c r="A15" s="41" t="s">
        <v>38</v>
      </c>
      <c r="B15" s="39">
        <v>6</v>
      </c>
      <c r="C15" s="37">
        <v>3</v>
      </c>
      <c r="D15" s="37">
        <v>86</v>
      </c>
      <c r="E15" s="38">
        <v>35</v>
      </c>
      <c r="F15" s="39">
        <f t="shared" si="0"/>
        <v>89</v>
      </c>
      <c r="G15" s="37">
        <v>86</v>
      </c>
      <c r="H15" s="37">
        <f t="shared" si="1"/>
        <v>89</v>
      </c>
      <c r="I15" s="40">
        <f t="shared" si="2"/>
        <v>3.5804597701149428</v>
      </c>
    </row>
    <row r="16" spans="1:9">
      <c r="A16" s="41" t="s">
        <v>39</v>
      </c>
      <c r="B16" s="39">
        <v>5</v>
      </c>
      <c r="C16" s="37">
        <v>1</v>
      </c>
      <c r="D16" s="37">
        <v>29</v>
      </c>
      <c r="E16" s="38">
        <v>30</v>
      </c>
      <c r="F16" s="39">
        <f t="shared" si="0"/>
        <v>30</v>
      </c>
      <c r="G16" s="37">
        <v>19</v>
      </c>
      <c r="H16" s="37">
        <f t="shared" si="1"/>
        <v>20</v>
      </c>
      <c r="I16" s="40">
        <f t="shared" si="2"/>
        <v>0.96551724137931028</v>
      </c>
    </row>
    <row r="17" spans="1:9">
      <c r="A17" s="41" t="s">
        <v>40</v>
      </c>
      <c r="B17" s="39">
        <v>3</v>
      </c>
      <c r="C17" s="37">
        <v>2</v>
      </c>
      <c r="D17" s="37">
        <v>4</v>
      </c>
      <c r="E17" s="38">
        <v>6</v>
      </c>
      <c r="F17" s="39">
        <f t="shared" si="0"/>
        <v>6</v>
      </c>
      <c r="G17" s="37">
        <v>15</v>
      </c>
      <c r="H17" s="37">
        <f t="shared" si="1"/>
        <v>17</v>
      </c>
      <c r="I17" s="40">
        <f t="shared" si="2"/>
        <v>1.3678160919540232</v>
      </c>
    </row>
    <row r="18" spans="1:9">
      <c r="A18" s="41" t="s">
        <v>41</v>
      </c>
      <c r="B18" s="39">
        <v>5</v>
      </c>
      <c r="C18" s="37">
        <v>0</v>
      </c>
      <c r="D18" s="37">
        <v>0</v>
      </c>
      <c r="E18" s="37"/>
      <c r="F18" s="39">
        <f t="shared" si="0"/>
        <v>0</v>
      </c>
      <c r="G18" s="37">
        <v>31</v>
      </c>
      <c r="H18" s="37">
        <f t="shared" si="1"/>
        <v>31</v>
      </c>
      <c r="I18" s="40">
        <f t="shared" si="2"/>
        <v>1.4965517241379309</v>
      </c>
    </row>
    <row r="19" spans="1:9">
      <c r="A19" s="41" t="s">
        <v>42</v>
      </c>
      <c r="B19" s="39">
        <v>5</v>
      </c>
      <c r="C19" s="37">
        <v>1</v>
      </c>
      <c r="D19" s="37">
        <v>64</v>
      </c>
      <c r="E19" s="38">
        <v>62</v>
      </c>
      <c r="F19" s="39">
        <f t="shared" si="0"/>
        <v>65</v>
      </c>
      <c r="G19" s="37">
        <v>58</v>
      </c>
      <c r="H19" s="37">
        <f t="shared" si="1"/>
        <v>59</v>
      </c>
      <c r="I19" s="40">
        <f t="shared" si="2"/>
        <v>2.8482758620689652</v>
      </c>
    </row>
    <row r="20" spans="1:9">
      <c r="A20" s="41" t="s">
        <v>43</v>
      </c>
      <c r="B20" s="39">
        <v>3</v>
      </c>
      <c r="C20" s="37">
        <v>0</v>
      </c>
      <c r="D20" s="37">
        <v>4</v>
      </c>
      <c r="E20" s="38">
        <v>4</v>
      </c>
      <c r="F20" s="39">
        <f t="shared" si="0"/>
        <v>4</v>
      </c>
      <c r="G20" s="37">
        <v>31</v>
      </c>
      <c r="H20" s="37">
        <f t="shared" si="1"/>
        <v>31</v>
      </c>
      <c r="I20" s="40">
        <f t="shared" si="2"/>
        <v>2.4942528735632186</v>
      </c>
    </row>
    <row r="21" spans="1:9">
      <c r="A21" s="41" t="s">
        <v>2</v>
      </c>
      <c r="B21" s="39">
        <v>3</v>
      </c>
      <c r="C21" s="37">
        <v>0</v>
      </c>
      <c r="D21" s="37">
        <v>1</v>
      </c>
      <c r="E21" s="37"/>
      <c r="F21" s="39">
        <f t="shared" si="0"/>
        <v>1</v>
      </c>
      <c r="G21" s="37">
        <v>34</v>
      </c>
      <c r="H21" s="37">
        <f t="shared" si="1"/>
        <v>34</v>
      </c>
      <c r="I21" s="40">
        <f t="shared" si="2"/>
        <v>2.7356321839080464</v>
      </c>
    </row>
    <row r="22" spans="1:9">
      <c r="A22" s="41" t="s">
        <v>45</v>
      </c>
      <c r="B22" s="39">
        <v>3</v>
      </c>
      <c r="C22" s="37">
        <v>1</v>
      </c>
      <c r="D22" s="37">
        <v>4</v>
      </c>
      <c r="E22" s="38">
        <v>1</v>
      </c>
      <c r="F22" s="39">
        <f t="shared" si="0"/>
        <v>5</v>
      </c>
      <c r="G22" s="37">
        <v>25</v>
      </c>
      <c r="H22" s="37">
        <f t="shared" si="1"/>
        <v>26</v>
      </c>
      <c r="I22" s="40">
        <f t="shared" si="2"/>
        <v>2.0919540229885061</v>
      </c>
    </row>
    <row r="23" spans="1:9">
      <c r="A23" s="41" t="s">
        <v>46</v>
      </c>
      <c r="B23" s="39">
        <v>23</v>
      </c>
      <c r="C23" s="37">
        <v>85</v>
      </c>
      <c r="D23" s="37">
        <v>551</v>
      </c>
      <c r="E23" s="38">
        <v>447</v>
      </c>
      <c r="F23" s="39">
        <f t="shared" si="0"/>
        <v>636</v>
      </c>
      <c r="G23" s="37">
        <v>187</v>
      </c>
      <c r="H23" s="37">
        <f t="shared" si="1"/>
        <v>272</v>
      </c>
      <c r="I23" s="40">
        <f t="shared" si="2"/>
        <v>2.8545727136431784</v>
      </c>
    </row>
    <row r="24" spans="1:9">
      <c r="A24" s="41" t="s">
        <v>47</v>
      </c>
      <c r="B24" s="39">
        <v>7</v>
      </c>
      <c r="C24" s="37">
        <v>2</v>
      </c>
      <c r="D24" s="37">
        <v>58</v>
      </c>
      <c r="E24" s="38">
        <v>60</v>
      </c>
      <c r="F24" s="39">
        <f t="shared" si="0"/>
        <v>60</v>
      </c>
      <c r="G24" s="37">
        <v>75</v>
      </c>
      <c r="H24" s="37">
        <f t="shared" si="1"/>
        <v>77</v>
      </c>
      <c r="I24" s="40">
        <f t="shared" si="2"/>
        <v>2.6551724137931036</v>
      </c>
    </row>
    <row r="25" spans="1:9">
      <c r="A25" s="41" t="s">
        <v>3</v>
      </c>
      <c r="B25" s="39">
        <v>5</v>
      </c>
      <c r="C25" s="37">
        <v>0</v>
      </c>
      <c r="D25" s="37">
        <v>1</v>
      </c>
      <c r="E25" s="37"/>
      <c r="F25" s="39">
        <f t="shared" si="0"/>
        <v>1</v>
      </c>
      <c r="G25" s="37">
        <v>68</v>
      </c>
      <c r="H25" s="37">
        <f t="shared" si="1"/>
        <v>68</v>
      </c>
      <c r="I25" s="40">
        <f t="shared" si="2"/>
        <v>3.2827586206896551</v>
      </c>
    </row>
    <row r="26" spans="1:9">
      <c r="A26" s="41" t="s">
        <v>49</v>
      </c>
      <c r="B26" s="39">
        <v>39</v>
      </c>
      <c r="C26" s="37">
        <v>109</v>
      </c>
      <c r="D26" s="37">
        <v>323</v>
      </c>
      <c r="E26" s="38">
        <v>313</v>
      </c>
      <c r="F26" s="39">
        <f t="shared" si="0"/>
        <v>432</v>
      </c>
      <c r="G26" s="37">
        <v>383</v>
      </c>
      <c r="H26" s="37">
        <f t="shared" si="1"/>
        <v>492</v>
      </c>
      <c r="I26" s="40">
        <f t="shared" si="2"/>
        <v>3.045092838196287</v>
      </c>
    </row>
    <row r="27" spans="1:9">
      <c r="A27" s="41" t="s">
        <v>50</v>
      </c>
      <c r="B27" s="39">
        <v>5</v>
      </c>
      <c r="C27" s="37">
        <v>0</v>
      </c>
      <c r="D27" s="37">
        <v>73</v>
      </c>
      <c r="E27" s="38">
        <v>73</v>
      </c>
      <c r="F27" s="39">
        <f t="shared" si="0"/>
        <v>73</v>
      </c>
      <c r="G27" s="37">
        <v>36</v>
      </c>
      <c r="H27" s="37">
        <f t="shared" si="1"/>
        <v>36</v>
      </c>
      <c r="I27" s="40">
        <f t="shared" si="2"/>
        <v>1.7379310344827585</v>
      </c>
    </row>
    <row r="28" spans="1:9">
      <c r="A28" s="41" t="s">
        <v>51</v>
      </c>
      <c r="B28" s="39">
        <v>7</v>
      </c>
      <c r="C28" s="37">
        <v>13</v>
      </c>
      <c r="D28" s="37">
        <v>130</v>
      </c>
      <c r="E28" s="38">
        <v>96</v>
      </c>
      <c r="F28" s="39">
        <f>SUM(C28+D28)</f>
        <v>143</v>
      </c>
      <c r="G28" s="37">
        <v>81</v>
      </c>
      <c r="H28" s="37">
        <f t="shared" si="1"/>
        <v>94</v>
      </c>
      <c r="I28" s="40">
        <f t="shared" si="2"/>
        <v>3.2413793103448274</v>
      </c>
    </row>
    <row r="29" spans="1:9">
      <c r="A29" s="41" t="s">
        <v>52</v>
      </c>
      <c r="B29" s="39">
        <v>19</v>
      </c>
      <c r="C29" s="37">
        <v>41</v>
      </c>
      <c r="D29" s="37">
        <v>191</v>
      </c>
      <c r="E29" s="38">
        <v>231</v>
      </c>
      <c r="F29" s="39">
        <f t="shared" si="0"/>
        <v>232</v>
      </c>
      <c r="G29" s="37">
        <v>179</v>
      </c>
      <c r="H29" s="37">
        <f t="shared" si="1"/>
        <v>220</v>
      </c>
      <c r="I29" s="40">
        <f>SUM(H29/(B29/7*29))</f>
        <v>2.7949183303085299</v>
      </c>
    </row>
    <row r="30" spans="1:9">
      <c r="A30" s="41" t="s">
        <v>53</v>
      </c>
      <c r="B30" s="39">
        <v>5</v>
      </c>
      <c r="C30" s="37">
        <v>3</v>
      </c>
      <c r="D30" s="37">
        <v>41</v>
      </c>
      <c r="E30" s="38">
        <v>20</v>
      </c>
      <c r="F30" s="39">
        <f t="shared" si="0"/>
        <v>44</v>
      </c>
      <c r="G30" s="37">
        <v>45</v>
      </c>
      <c r="H30" s="37">
        <f t="shared" si="1"/>
        <v>48</v>
      </c>
      <c r="I30" s="40">
        <f t="shared" si="2"/>
        <v>2.3172413793103446</v>
      </c>
    </row>
    <row r="31" spans="1:9">
      <c r="A31" s="41" t="s">
        <v>54</v>
      </c>
      <c r="B31" s="39">
        <v>5</v>
      </c>
      <c r="C31" s="37">
        <v>0</v>
      </c>
      <c r="D31" s="37">
        <v>48</v>
      </c>
      <c r="E31" s="38">
        <v>16</v>
      </c>
      <c r="F31" s="39">
        <f t="shared" si="0"/>
        <v>48</v>
      </c>
      <c r="G31" s="37">
        <v>49</v>
      </c>
      <c r="H31" s="37">
        <f t="shared" si="1"/>
        <v>49</v>
      </c>
      <c r="I31" s="40">
        <f t="shared" si="2"/>
        <v>2.3655172413793104</v>
      </c>
    </row>
    <row r="32" spans="1:9">
      <c r="A32" s="41" t="s">
        <v>55</v>
      </c>
      <c r="B32" s="39">
        <v>3</v>
      </c>
      <c r="C32" s="37">
        <v>1</v>
      </c>
      <c r="D32" s="37">
        <v>5</v>
      </c>
      <c r="E32" s="38">
        <v>6</v>
      </c>
      <c r="F32" s="39">
        <f t="shared" si="0"/>
        <v>6</v>
      </c>
      <c r="G32" s="37">
        <v>27</v>
      </c>
      <c r="H32" s="37">
        <f t="shared" si="1"/>
        <v>28</v>
      </c>
      <c r="I32" s="40">
        <f t="shared" si="2"/>
        <v>2.2528735632183912</v>
      </c>
    </row>
    <row r="33" spans="1:9">
      <c r="A33" s="41" t="s">
        <v>56</v>
      </c>
      <c r="B33" s="39">
        <v>38</v>
      </c>
      <c r="C33" s="37">
        <v>0</v>
      </c>
      <c r="D33" s="37">
        <v>0</v>
      </c>
      <c r="E33" s="36"/>
      <c r="F33" s="39">
        <f t="shared" si="0"/>
        <v>0</v>
      </c>
      <c r="G33" s="37">
        <v>445</v>
      </c>
      <c r="H33" s="37">
        <f t="shared" si="1"/>
        <v>445</v>
      </c>
      <c r="I33" s="40">
        <f t="shared" si="2"/>
        <v>2.8266787658802177</v>
      </c>
    </row>
    <row r="34" spans="1:9" ht="14" thickBot="1">
      <c r="A34" s="42" t="s">
        <v>57</v>
      </c>
      <c r="B34" s="43">
        <v>242</v>
      </c>
      <c r="C34" s="44">
        <f t="shared" ref="C34:H34" si="3">SUM(C4:C33)</f>
        <v>315</v>
      </c>
      <c r="D34" s="44">
        <f t="shared" si="3"/>
        <v>2396</v>
      </c>
      <c r="E34" s="44">
        <f t="shared" si="3"/>
        <v>2119</v>
      </c>
      <c r="F34" s="44">
        <f t="shared" si="3"/>
        <v>2711</v>
      </c>
      <c r="G34" s="44">
        <f t="shared" si="3"/>
        <v>2466</v>
      </c>
      <c r="H34" s="44">
        <f t="shared" si="3"/>
        <v>2781</v>
      </c>
      <c r="I34" s="45"/>
    </row>
    <row r="35" spans="1:9" ht="14" thickTop="1">
      <c r="A35" s="46" t="s">
        <v>4</v>
      </c>
      <c r="B35" s="47"/>
      <c r="C35" s="47"/>
      <c r="D35" s="47"/>
      <c r="E35" s="47"/>
      <c r="F35" s="47"/>
      <c r="G35" s="47"/>
      <c r="H35" s="47"/>
      <c r="I35" s="47"/>
    </row>
    <row r="36" spans="1:9">
      <c r="A36" s="18"/>
      <c r="B36" s="18"/>
      <c r="C36" s="18"/>
      <c r="D36" s="18"/>
      <c r="E36" s="18"/>
      <c r="F36" s="18"/>
      <c r="G36" s="18"/>
      <c r="H36" s="18"/>
      <c r="I36" s="18"/>
    </row>
    <row r="37" spans="1:9">
      <c r="A37" s="18"/>
      <c r="B37" s="18"/>
      <c r="C37" s="18"/>
      <c r="D37" s="18"/>
      <c r="E37" s="18"/>
      <c r="F37" s="18"/>
      <c r="G37" s="18"/>
      <c r="H37" s="18"/>
      <c r="I37" s="18"/>
    </row>
  </sheetData>
  <mergeCells count="8">
    <mergeCell ref="A35:I37"/>
    <mergeCell ref="A1:I1"/>
    <mergeCell ref="A2:A3"/>
    <mergeCell ref="B2:B3"/>
    <mergeCell ref="C2:F2"/>
    <mergeCell ref="G2:G3"/>
    <mergeCell ref="H2:H3"/>
    <mergeCell ref="I2:I3"/>
  </mergeCells>
  <phoneticPr fontId="3" type="noConversion"/>
  <pageMargins left="0.75" right="0.75" top="1" bottom="1" header="0.5" footer="0.5"/>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I37"/>
  <sheetViews>
    <sheetView workbookViewId="0">
      <selection sqref="A1:I37"/>
    </sheetView>
  </sheetViews>
  <sheetFormatPr baseColWidth="10" defaultRowHeight="13"/>
  <cols>
    <col min="1" max="1" width="28.140625" customWidth="1"/>
  </cols>
  <sheetData>
    <row r="1" spans="1:9">
      <c r="A1" s="1" t="s">
        <v>10</v>
      </c>
      <c r="B1" s="1"/>
      <c r="C1" s="1"/>
      <c r="D1" s="1"/>
      <c r="E1" s="1"/>
      <c r="F1" s="1"/>
      <c r="G1" s="1"/>
      <c r="H1" s="1"/>
      <c r="I1" s="1"/>
    </row>
    <row r="2" spans="1:9">
      <c r="A2" s="19" t="s">
        <v>17</v>
      </c>
      <c r="B2" s="19" t="s">
        <v>18</v>
      </c>
      <c r="C2" s="19" t="s">
        <v>19</v>
      </c>
      <c r="D2" s="19"/>
      <c r="E2" s="19"/>
      <c r="F2" s="19"/>
      <c r="G2" s="19" t="s">
        <v>20</v>
      </c>
      <c r="H2" s="19" t="s">
        <v>21</v>
      </c>
      <c r="I2" s="19" t="s">
        <v>22</v>
      </c>
    </row>
    <row r="3" spans="1:9" ht="24">
      <c r="A3" s="19"/>
      <c r="B3" s="19"/>
      <c r="C3" s="20" t="s">
        <v>23</v>
      </c>
      <c r="D3" s="20" t="s">
        <v>24</v>
      </c>
      <c r="E3" s="20" t="s">
        <v>25</v>
      </c>
      <c r="F3" s="20" t="s">
        <v>26</v>
      </c>
      <c r="G3" s="19"/>
      <c r="H3" s="19"/>
      <c r="I3" s="19"/>
    </row>
    <row r="4" spans="1:9">
      <c r="A4" s="21" t="s">
        <v>27</v>
      </c>
      <c r="B4" s="22">
        <v>3</v>
      </c>
      <c r="C4" s="23">
        <v>2</v>
      </c>
      <c r="D4" s="23">
        <v>35</v>
      </c>
      <c r="E4" s="24">
        <v>36</v>
      </c>
      <c r="F4" s="25">
        <f>SUM(D4+C4)</f>
        <v>37</v>
      </c>
      <c r="G4" s="23">
        <v>99</v>
      </c>
      <c r="H4" s="26">
        <f>SUM(G4+C4)</f>
        <v>101</v>
      </c>
      <c r="I4" s="27">
        <f>SUM(H4/((B4/7)*31))</f>
        <v>7.602150537634409</v>
      </c>
    </row>
    <row r="5" spans="1:9">
      <c r="A5" s="28" t="s">
        <v>28</v>
      </c>
      <c r="B5" s="25">
        <v>7</v>
      </c>
      <c r="C5" s="23">
        <v>6</v>
      </c>
      <c r="D5" s="23">
        <v>60</v>
      </c>
      <c r="E5" s="24">
        <v>72</v>
      </c>
      <c r="F5" s="25">
        <f t="shared" ref="F5:F33" si="0">SUM(D5+C5)</f>
        <v>66</v>
      </c>
      <c r="G5" s="23">
        <v>87</v>
      </c>
      <c r="H5" s="26">
        <f t="shared" ref="H5:H33" si="1">SUM(G5+C5)</f>
        <v>93</v>
      </c>
      <c r="I5" s="27">
        <f t="shared" ref="I5:I33" si="2">SUM(H5/((B5/7)*31))</f>
        <v>3</v>
      </c>
    </row>
    <row r="6" spans="1:9">
      <c r="A6" s="28" t="s">
        <v>29</v>
      </c>
      <c r="B6" s="25">
        <v>5</v>
      </c>
      <c r="C6" s="23">
        <v>4</v>
      </c>
      <c r="D6" s="23">
        <v>221</v>
      </c>
      <c r="E6" s="24">
        <v>226</v>
      </c>
      <c r="F6" s="25">
        <f t="shared" si="0"/>
        <v>225</v>
      </c>
      <c r="G6" s="23">
        <v>91</v>
      </c>
      <c r="H6" s="26">
        <f t="shared" si="1"/>
        <v>95</v>
      </c>
      <c r="I6" s="27">
        <f t="shared" si="2"/>
        <v>4.290322580645161</v>
      </c>
    </row>
    <row r="7" spans="1:9">
      <c r="A7" s="28" t="s">
        <v>30</v>
      </c>
      <c r="B7" s="25">
        <v>5</v>
      </c>
      <c r="C7" s="23">
        <v>2</v>
      </c>
      <c r="D7" s="23">
        <v>98</v>
      </c>
      <c r="E7" s="24">
        <v>64</v>
      </c>
      <c r="F7" s="25">
        <f t="shared" si="0"/>
        <v>100</v>
      </c>
      <c r="G7" s="23">
        <v>69</v>
      </c>
      <c r="H7" s="26">
        <f t="shared" si="1"/>
        <v>71</v>
      </c>
      <c r="I7" s="27">
        <f t="shared" si="2"/>
        <v>3.2064516129032259</v>
      </c>
    </row>
    <row r="8" spans="1:9">
      <c r="A8" s="28" t="s">
        <v>11</v>
      </c>
      <c r="B8" s="25">
        <v>5</v>
      </c>
      <c r="C8" s="23">
        <v>0</v>
      </c>
      <c r="D8" s="23">
        <v>3</v>
      </c>
      <c r="E8" s="23"/>
      <c r="F8" s="25">
        <f t="shared" si="0"/>
        <v>3</v>
      </c>
      <c r="G8" s="23">
        <v>64</v>
      </c>
      <c r="H8" s="26">
        <f t="shared" si="1"/>
        <v>64</v>
      </c>
      <c r="I8" s="27">
        <f t="shared" si="2"/>
        <v>2.8903225806451616</v>
      </c>
    </row>
    <row r="9" spans="1:9">
      <c r="A9" s="28" t="s">
        <v>32</v>
      </c>
      <c r="B9" s="25">
        <v>3</v>
      </c>
      <c r="C9" s="23">
        <v>0</v>
      </c>
      <c r="D9" s="23">
        <v>8</v>
      </c>
      <c r="E9" s="24">
        <v>7</v>
      </c>
      <c r="F9" s="25">
        <f t="shared" si="0"/>
        <v>8</v>
      </c>
      <c r="G9" s="23">
        <v>26</v>
      </c>
      <c r="H9" s="26">
        <f t="shared" si="1"/>
        <v>26</v>
      </c>
      <c r="I9" s="27">
        <f t="shared" si="2"/>
        <v>1.9569892473118282</v>
      </c>
    </row>
    <row r="10" spans="1:9">
      <c r="A10" s="28" t="s">
        <v>12</v>
      </c>
      <c r="B10" s="25">
        <v>3</v>
      </c>
      <c r="C10" s="23">
        <v>0</v>
      </c>
      <c r="D10" s="23">
        <v>0</v>
      </c>
      <c r="E10" s="23"/>
      <c r="F10" s="25">
        <f t="shared" si="0"/>
        <v>0</v>
      </c>
      <c r="G10" s="23">
        <v>29</v>
      </c>
      <c r="H10" s="26">
        <f t="shared" si="1"/>
        <v>29</v>
      </c>
      <c r="I10" s="27">
        <f t="shared" si="2"/>
        <v>2.1827956989247315</v>
      </c>
    </row>
    <row r="11" spans="1:9">
      <c r="A11" s="28" t="s">
        <v>34</v>
      </c>
      <c r="B11" s="25">
        <v>8</v>
      </c>
      <c r="C11" s="23">
        <v>22</v>
      </c>
      <c r="D11" s="23">
        <v>375</v>
      </c>
      <c r="E11" s="24">
        <v>339</v>
      </c>
      <c r="F11" s="25">
        <f t="shared" si="0"/>
        <v>397</v>
      </c>
      <c r="G11" s="23">
        <v>128</v>
      </c>
      <c r="H11" s="26">
        <f t="shared" si="1"/>
        <v>150</v>
      </c>
      <c r="I11" s="27">
        <f t="shared" si="2"/>
        <v>4.2338709677419359</v>
      </c>
    </row>
    <row r="12" spans="1:9">
      <c r="A12" s="28" t="s">
        <v>35</v>
      </c>
      <c r="B12" s="25">
        <v>3</v>
      </c>
      <c r="C12" s="23">
        <v>1</v>
      </c>
      <c r="D12" s="23">
        <v>29</v>
      </c>
      <c r="E12" s="24">
        <v>34</v>
      </c>
      <c r="F12" s="25">
        <f t="shared" si="0"/>
        <v>30</v>
      </c>
      <c r="G12" s="23">
        <v>15</v>
      </c>
      <c r="H12" s="26">
        <f t="shared" si="1"/>
        <v>16</v>
      </c>
      <c r="I12" s="27">
        <f t="shared" si="2"/>
        <v>1.2043010752688172</v>
      </c>
    </row>
    <row r="13" spans="1:9">
      <c r="A13" s="28" t="s">
        <v>36</v>
      </c>
      <c r="B13" s="25">
        <v>3</v>
      </c>
      <c r="C13" s="23">
        <v>0</v>
      </c>
      <c r="D13" s="23">
        <v>11</v>
      </c>
      <c r="E13" s="24">
        <v>11</v>
      </c>
      <c r="F13" s="25">
        <f t="shared" si="0"/>
        <v>11</v>
      </c>
      <c r="G13" s="23">
        <v>47</v>
      </c>
      <c r="H13" s="26">
        <f t="shared" si="1"/>
        <v>47</v>
      </c>
      <c r="I13" s="27">
        <f t="shared" si="2"/>
        <v>3.5376344086021509</v>
      </c>
    </row>
    <row r="14" spans="1:9">
      <c r="A14" s="28" t="s">
        <v>37</v>
      </c>
      <c r="B14" s="25">
        <v>8</v>
      </c>
      <c r="C14" s="23">
        <v>18</v>
      </c>
      <c r="D14" s="23">
        <v>301</v>
      </c>
      <c r="E14" s="24">
        <v>294</v>
      </c>
      <c r="F14" s="25">
        <f t="shared" si="0"/>
        <v>319</v>
      </c>
      <c r="G14" s="23">
        <v>115</v>
      </c>
      <c r="H14" s="26">
        <f t="shared" si="1"/>
        <v>133</v>
      </c>
      <c r="I14" s="27">
        <f t="shared" si="2"/>
        <v>3.7540322580645165</v>
      </c>
    </row>
    <row r="15" spans="1:9">
      <c r="A15" s="28" t="s">
        <v>38</v>
      </c>
      <c r="B15" s="25">
        <v>6</v>
      </c>
      <c r="C15" s="23">
        <v>8</v>
      </c>
      <c r="D15" s="23">
        <v>114</v>
      </c>
      <c r="E15" s="24">
        <v>38</v>
      </c>
      <c r="F15" s="25">
        <f t="shared" si="0"/>
        <v>122</v>
      </c>
      <c r="G15" s="23">
        <v>90</v>
      </c>
      <c r="H15" s="26">
        <f t="shared" si="1"/>
        <v>98</v>
      </c>
      <c r="I15" s="27">
        <f t="shared" si="2"/>
        <v>3.688172043010753</v>
      </c>
    </row>
    <row r="16" spans="1:9">
      <c r="A16" s="28" t="s">
        <v>39</v>
      </c>
      <c r="B16" s="25">
        <v>5</v>
      </c>
      <c r="C16" s="23">
        <v>3</v>
      </c>
      <c r="D16" s="23">
        <v>71</v>
      </c>
      <c r="E16" s="24">
        <v>74</v>
      </c>
      <c r="F16" s="25">
        <f t="shared" si="0"/>
        <v>74</v>
      </c>
      <c r="G16" s="23">
        <v>20</v>
      </c>
      <c r="H16" s="26">
        <f t="shared" si="1"/>
        <v>23</v>
      </c>
      <c r="I16" s="27">
        <f t="shared" si="2"/>
        <v>1.0387096774193549</v>
      </c>
    </row>
    <row r="17" spans="1:9">
      <c r="A17" s="28" t="s">
        <v>40</v>
      </c>
      <c r="B17" s="25">
        <v>3</v>
      </c>
      <c r="C17" s="23">
        <v>1</v>
      </c>
      <c r="D17" s="23">
        <v>8</v>
      </c>
      <c r="E17" s="24">
        <v>9</v>
      </c>
      <c r="F17" s="25">
        <f t="shared" si="0"/>
        <v>9</v>
      </c>
      <c r="G17" s="23">
        <v>31</v>
      </c>
      <c r="H17" s="26">
        <f t="shared" si="1"/>
        <v>32</v>
      </c>
      <c r="I17" s="27">
        <f t="shared" si="2"/>
        <v>2.4086021505376345</v>
      </c>
    </row>
    <row r="18" spans="1:9">
      <c r="A18" s="28" t="s">
        <v>41</v>
      </c>
      <c r="B18" s="25">
        <v>5</v>
      </c>
      <c r="C18" s="23">
        <v>0</v>
      </c>
      <c r="D18" s="23">
        <v>1</v>
      </c>
      <c r="E18" s="23"/>
      <c r="F18" s="25">
        <f t="shared" si="0"/>
        <v>1</v>
      </c>
      <c r="G18" s="23">
        <v>40</v>
      </c>
      <c r="H18" s="26">
        <f t="shared" si="1"/>
        <v>40</v>
      </c>
      <c r="I18" s="27">
        <f t="shared" si="2"/>
        <v>1.8064516129032258</v>
      </c>
    </row>
    <row r="19" spans="1:9">
      <c r="A19" s="28" t="s">
        <v>42</v>
      </c>
      <c r="B19" s="25">
        <v>5</v>
      </c>
      <c r="C19" s="23">
        <v>4</v>
      </c>
      <c r="D19" s="23">
        <v>74</v>
      </c>
      <c r="E19" s="24">
        <v>75</v>
      </c>
      <c r="F19" s="25">
        <f t="shared" si="0"/>
        <v>78</v>
      </c>
      <c r="G19" s="23">
        <v>64</v>
      </c>
      <c r="H19" s="26">
        <f t="shared" si="1"/>
        <v>68</v>
      </c>
      <c r="I19" s="27">
        <f t="shared" si="2"/>
        <v>3.0709677419354842</v>
      </c>
    </row>
    <row r="20" spans="1:9">
      <c r="A20" s="28" t="s">
        <v>43</v>
      </c>
      <c r="B20" s="25">
        <v>3</v>
      </c>
      <c r="C20" s="23">
        <v>0</v>
      </c>
      <c r="D20" s="23">
        <v>4</v>
      </c>
      <c r="E20" s="24">
        <v>6</v>
      </c>
      <c r="F20" s="25">
        <f t="shared" si="0"/>
        <v>4</v>
      </c>
      <c r="G20" s="23">
        <v>53</v>
      </c>
      <c r="H20" s="26">
        <f t="shared" si="1"/>
        <v>53</v>
      </c>
      <c r="I20" s="27">
        <f t="shared" si="2"/>
        <v>3.9892473118279574</v>
      </c>
    </row>
    <row r="21" spans="1:9">
      <c r="A21" s="28" t="s">
        <v>13</v>
      </c>
      <c r="B21" s="25">
        <v>3</v>
      </c>
      <c r="C21" s="23">
        <v>0</v>
      </c>
      <c r="D21" s="23">
        <v>0</v>
      </c>
      <c r="E21" s="23"/>
      <c r="F21" s="25">
        <f t="shared" si="0"/>
        <v>0</v>
      </c>
      <c r="G21" s="23">
        <v>36</v>
      </c>
      <c r="H21" s="26">
        <f t="shared" si="1"/>
        <v>36</v>
      </c>
      <c r="I21" s="27">
        <f t="shared" si="2"/>
        <v>2.709677419354839</v>
      </c>
    </row>
    <row r="22" spans="1:9">
      <c r="A22" s="28" t="s">
        <v>45</v>
      </c>
      <c r="B22" s="25">
        <v>3</v>
      </c>
      <c r="C22" s="23">
        <v>0</v>
      </c>
      <c r="D22" s="23">
        <v>10</v>
      </c>
      <c r="E22" s="24">
        <v>3</v>
      </c>
      <c r="F22" s="25">
        <f t="shared" si="0"/>
        <v>10</v>
      </c>
      <c r="G22" s="23">
        <v>47</v>
      </c>
      <c r="H22" s="26">
        <f t="shared" si="1"/>
        <v>47</v>
      </c>
      <c r="I22" s="27">
        <f t="shared" si="2"/>
        <v>3.5376344086021509</v>
      </c>
    </row>
    <row r="23" spans="1:9">
      <c r="A23" s="28" t="s">
        <v>46</v>
      </c>
      <c r="B23" s="25">
        <v>23</v>
      </c>
      <c r="C23" s="23">
        <v>134</v>
      </c>
      <c r="D23" s="23">
        <v>724</v>
      </c>
      <c r="E23" s="24">
        <v>592</v>
      </c>
      <c r="F23" s="25">
        <f t="shared" si="0"/>
        <v>858</v>
      </c>
      <c r="G23" s="23">
        <v>266</v>
      </c>
      <c r="H23" s="26">
        <f t="shared" si="1"/>
        <v>400</v>
      </c>
      <c r="I23" s="27">
        <f t="shared" si="2"/>
        <v>3.9270687237026651</v>
      </c>
    </row>
    <row r="24" spans="1:9">
      <c r="A24" s="28" t="s">
        <v>47</v>
      </c>
      <c r="B24" s="25">
        <v>7</v>
      </c>
      <c r="C24" s="23">
        <v>2</v>
      </c>
      <c r="D24" s="23">
        <v>73</v>
      </c>
      <c r="E24" s="24">
        <v>79</v>
      </c>
      <c r="F24" s="25">
        <f t="shared" si="0"/>
        <v>75</v>
      </c>
      <c r="G24" s="23">
        <v>79</v>
      </c>
      <c r="H24" s="26">
        <f t="shared" si="1"/>
        <v>81</v>
      </c>
      <c r="I24" s="27">
        <f t="shared" si="2"/>
        <v>2.6129032258064515</v>
      </c>
    </row>
    <row r="25" spans="1:9">
      <c r="A25" s="28" t="s">
        <v>14</v>
      </c>
      <c r="B25" s="25">
        <v>5</v>
      </c>
      <c r="C25" s="23">
        <v>0</v>
      </c>
      <c r="D25" s="23">
        <v>6</v>
      </c>
      <c r="E25" s="23"/>
      <c r="F25" s="25">
        <f t="shared" si="0"/>
        <v>6</v>
      </c>
      <c r="G25" s="23">
        <v>115</v>
      </c>
      <c r="H25" s="26">
        <f t="shared" si="1"/>
        <v>115</v>
      </c>
      <c r="I25" s="27">
        <f t="shared" si="2"/>
        <v>5.193548387096774</v>
      </c>
    </row>
    <row r="26" spans="1:9">
      <c r="A26" s="28" t="s">
        <v>49</v>
      </c>
      <c r="B26" s="25">
        <v>39</v>
      </c>
      <c r="C26" s="23">
        <v>120</v>
      </c>
      <c r="D26" s="23">
        <v>493</v>
      </c>
      <c r="E26" s="24">
        <v>460</v>
      </c>
      <c r="F26" s="25">
        <f t="shared" si="0"/>
        <v>613</v>
      </c>
      <c r="G26" s="23">
        <v>467</v>
      </c>
      <c r="H26" s="26">
        <f t="shared" si="1"/>
        <v>587</v>
      </c>
      <c r="I26" s="27">
        <f t="shared" si="2"/>
        <v>3.3986765922249798</v>
      </c>
    </row>
    <row r="27" spans="1:9">
      <c r="A27" s="28" t="s">
        <v>50</v>
      </c>
      <c r="B27" s="25">
        <v>5</v>
      </c>
      <c r="C27" s="23">
        <v>2</v>
      </c>
      <c r="D27" s="23">
        <v>111</v>
      </c>
      <c r="E27" s="24">
        <v>125</v>
      </c>
      <c r="F27" s="25">
        <f t="shared" si="0"/>
        <v>113</v>
      </c>
      <c r="G27" s="23">
        <v>75</v>
      </c>
      <c r="H27" s="26">
        <f t="shared" si="1"/>
        <v>77</v>
      </c>
      <c r="I27" s="27">
        <f t="shared" si="2"/>
        <v>3.4774193548387098</v>
      </c>
    </row>
    <row r="28" spans="1:9">
      <c r="A28" s="28" t="s">
        <v>51</v>
      </c>
      <c r="B28" s="25">
        <v>7</v>
      </c>
      <c r="C28" s="23">
        <v>9</v>
      </c>
      <c r="D28" s="23">
        <v>156</v>
      </c>
      <c r="E28" s="24">
        <v>132</v>
      </c>
      <c r="F28" s="25">
        <f t="shared" si="0"/>
        <v>165</v>
      </c>
      <c r="G28" s="23">
        <v>114</v>
      </c>
      <c r="H28" s="26">
        <f t="shared" si="1"/>
        <v>123</v>
      </c>
      <c r="I28" s="27">
        <f t="shared" si="2"/>
        <v>3.967741935483871</v>
      </c>
    </row>
    <row r="29" spans="1:9">
      <c r="A29" s="28" t="s">
        <v>52</v>
      </c>
      <c r="B29" s="25">
        <v>19</v>
      </c>
      <c r="C29" s="23">
        <v>27</v>
      </c>
      <c r="D29" s="23">
        <v>198</v>
      </c>
      <c r="E29" s="24">
        <v>221</v>
      </c>
      <c r="F29" s="25">
        <f t="shared" si="0"/>
        <v>225</v>
      </c>
      <c r="G29" s="23">
        <v>251</v>
      </c>
      <c r="H29" s="26">
        <f t="shared" si="1"/>
        <v>278</v>
      </c>
      <c r="I29" s="27">
        <f t="shared" si="2"/>
        <v>3.3039049235993203</v>
      </c>
    </row>
    <row r="30" spans="1:9">
      <c r="A30" s="28" t="s">
        <v>53</v>
      </c>
      <c r="B30" s="25">
        <v>5</v>
      </c>
      <c r="C30" s="23">
        <v>4</v>
      </c>
      <c r="D30" s="23">
        <v>61</v>
      </c>
      <c r="E30" s="24">
        <v>21</v>
      </c>
      <c r="F30" s="25">
        <f t="shared" si="0"/>
        <v>65</v>
      </c>
      <c r="G30" s="23">
        <v>49</v>
      </c>
      <c r="H30" s="26">
        <f t="shared" si="1"/>
        <v>53</v>
      </c>
      <c r="I30" s="27">
        <f t="shared" si="2"/>
        <v>2.3935483870967742</v>
      </c>
    </row>
    <row r="31" spans="1:9">
      <c r="A31" s="28" t="s">
        <v>54</v>
      </c>
      <c r="B31" s="25">
        <v>5</v>
      </c>
      <c r="C31" s="23">
        <v>3</v>
      </c>
      <c r="D31" s="23">
        <v>44</v>
      </c>
      <c r="E31" s="24">
        <v>11</v>
      </c>
      <c r="F31" s="25">
        <f t="shared" si="0"/>
        <v>47</v>
      </c>
      <c r="G31" s="23">
        <v>65</v>
      </c>
      <c r="H31" s="26">
        <f t="shared" si="1"/>
        <v>68</v>
      </c>
      <c r="I31" s="27">
        <f t="shared" si="2"/>
        <v>3.0709677419354842</v>
      </c>
    </row>
    <row r="32" spans="1:9">
      <c r="A32" s="28" t="s">
        <v>55</v>
      </c>
      <c r="B32" s="25">
        <v>3</v>
      </c>
      <c r="C32" s="23">
        <v>0</v>
      </c>
      <c r="D32" s="23">
        <v>0</v>
      </c>
      <c r="E32" s="29"/>
      <c r="F32" s="25">
        <f t="shared" si="0"/>
        <v>0</v>
      </c>
      <c r="G32" s="23">
        <v>26</v>
      </c>
      <c r="H32" s="26">
        <f t="shared" si="1"/>
        <v>26</v>
      </c>
      <c r="I32" s="27">
        <f t="shared" si="2"/>
        <v>1.9569892473118282</v>
      </c>
    </row>
    <row r="33" spans="1:9">
      <c r="A33" s="28" t="s">
        <v>56</v>
      </c>
      <c r="B33" s="25">
        <v>38</v>
      </c>
      <c r="C33" s="23">
        <v>2</v>
      </c>
      <c r="D33" s="23">
        <v>0</v>
      </c>
      <c r="E33" s="22"/>
      <c r="F33" s="25">
        <f t="shared" si="0"/>
        <v>2</v>
      </c>
      <c r="G33" s="23">
        <v>726</v>
      </c>
      <c r="H33" s="26">
        <f t="shared" si="1"/>
        <v>728</v>
      </c>
      <c r="I33" s="27">
        <f t="shared" si="2"/>
        <v>4.3259762308998297</v>
      </c>
    </row>
    <row r="34" spans="1:9">
      <c r="A34" s="28" t="s">
        <v>57</v>
      </c>
      <c r="B34" s="25">
        <v>242</v>
      </c>
      <c r="C34" s="26">
        <f t="shared" ref="C34:H34" si="3">SUM(C4:C33)</f>
        <v>374</v>
      </c>
      <c r="D34" s="26">
        <f t="shared" si="3"/>
        <v>3289</v>
      </c>
      <c r="E34" s="26">
        <f t="shared" si="3"/>
        <v>2929</v>
      </c>
      <c r="F34" s="26">
        <f t="shared" si="3"/>
        <v>3663</v>
      </c>
      <c r="G34" s="26">
        <f t="shared" si="3"/>
        <v>3384</v>
      </c>
      <c r="H34" s="26">
        <f t="shared" si="3"/>
        <v>3758</v>
      </c>
      <c r="I34" s="25"/>
    </row>
    <row r="35" spans="1:9">
      <c r="A35" s="16" t="s">
        <v>15</v>
      </c>
      <c r="B35" s="17"/>
      <c r="C35" s="17"/>
      <c r="D35" s="17"/>
      <c r="E35" s="17"/>
      <c r="F35" s="17"/>
      <c r="G35" s="17"/>
      <c r="H35" s="17"/>
      <c r="I35" s="17"/>
    </row>
    <row r="36" spans="1:9">
      <c r="A36" s="18"/>
      <c r="B36" s="18"/>
      <c r="C36" s="18"/>
      <c r="D36" s="18"/>
      <c r="E36" s="18"/>
      <c r="F36" s="18"/>
      <c r="G36" s="18"/>
      <c r="H36" s="18"/>
      <c r="I36" s="18"/>
    </row>
    <row r="37" spans="1:9">
      <c r="A37" s="18"/>
      <c r="B37" s="18"/>
      <c r="C37" s="18"/>
      <c r="D37" s="18"/>
      <c r="E37" s="18"/>
      <c r="F37" s="18"/>
      <c r="G37" s="18"/>
      <c r="H37" s="18"/>
      <c r="I37" s="18"/>
    </row>
  </sheetData>
  <mergeCells count="8">
    <mergeCell ref="A35:I37"/>
    <mergeCell ref="A1:I1"/>
    <mergeCell ref="A2:A3"/>
    <mergeCell ref="B2:B3"/>
    <mergeCell ref="C2:F2"/>
    <mergeCell ref="G2:G3"/>
    <mergeCell ref="H2:H3"/>
    <mergeCell ref="I2:I3"/>
  </mergeCells>
  <phoneticPr fontId="3" type="noConversion"/>
  <pageMargins left="0.75" right="0.75" top="1" bottom="1" header="0.5" footer="0.5"/>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I37"/>
  <sheetViews>
    <sheetView workbookViewId="0">
      <selection sqref="A1:I37"/>
    </sheetView>
  </sheetViews>
  <sheetFormatPr baseColWidth="10" defaultRowHeight="13"/>
  <cols>
    <col min="1" max="1" width="28.85546875" customWidth="1"/>
  </cols>
  <sheetData>
    <row r="1" spans="1:9">
      <c r="A1" s="1" t="s">
        <v>16</v>
      </c>
      <c r="B1" s="1"/>
      <c r="C1" s="1"/>
      <c r="D1" s="1"/>
      <c r="E1" s="1"/>
      <c r="F1" s="1"/>
      <c r="G1" s="1"/>
      <c r="H1" s="1"/>
      <c r="I1" s="1"/>
    </row>
    <row r="2" spans="1:9">
      <c r="A2" s="2" t="s">
        <v>17</v>
      </c>
      <c r="B2" s="2" t="s">
        <v>18</v>
      </c>
      <c r="C2" s="2" t="s">
        <v>19</v>
      </c>
      <c r="D2" s="2"/>
      <c r="E2" s="2"/>
      <c r="F2" s="2"/>
      <c r="G2" s="2" t="s">
        <v>20</v>
      </c>
      <c r="H2" s="2" t="s">
        <v>21</v>
      </c>
      <c r="I2" s="2" t="s">
        <v>22</v>
      </c>
    </row>
    <row r="3" spans="1:9" ht="24">
      <c r="A3" s="2"/>
      <c r="B3" s="2"/>
      <c r="C3" s="3" t="s">
        <v>23</v>
      </c>
      <c r="D3" s="3" t="s">
        <v>24</v>
      </c>
      <c r="E3" s="3" t="s">
        <v>25</v>
      </c>
      <c r="F3" s="3" t="s">
        <v>26</v>
      </c>
      <c r="G3" s="2"/>
      <c r="H3" s="2"/>
      <c r="I3" s="2"/>
    </row>
    <row r="4" spans="1:9">
      <c r="A4" s="4" t="s">
        <v>27</v>
      </c>
      <c r="B4" s="5">
        <v>3</v>
      </c>
      <c r="C4" s="6">
        <v>0</v>
      </c>
      <c r="D4" s="6">
        <v>9</v>
      </c>
      <c r="E4" s="7">
        <v>9</v>
      </c>
      <c r="F4" s="8">
        <f>SUM(C4:D4)</f>
        <v>9</v>
      </c>
      <c r="G4" s="9">
        <v>11</v>
      </c>
      <c r="H4" s="10">
        <f>SUM(G4+C4)</f>
        <v>11</v>
      </c>
      <c r="I4" s="11">
        <f>SUM(H4/((B4/7)*11))</f>
        <v>2.3333333333333335</v>
      </c>
    </row>
    <row r="5" spans="1:9">
      <c r="A5" s="12" t="s">
        <v>28</v>
      </c>
      <c r="B5" s="13">
        <v>7</v>
      </c>
      <c r="C5" s="6">
        <v>1</v>
      </c>
      <c r="D5" s="6">
        <v>15</v>
      </c>
      <c r="E5" s="7">
        <v>16</v>
      </c>
      <c r="F5" s="8">
        <f t="shared" ref="F5:F34" si="0">SUM(C5:D5)</f>
        <v>16</v>
      </c>
      <c r="G5" s="9">
        <v>32</v>
      </c>
      <c r="H5" s="10">
        <f t="shared" ref="H5:H34" si="1">SUM(G5+C5)</f>
        <v>33</v>
      </c>
      <c r="I5" s="11">
        <f t="shared" ref="I5:I33" si="2">SUM(H5/((B5/7)*11))</f>
        <v>3</v>
      </c>
    </row>
    <row r="6" spans="1:9">
      <c r="A6" s="12" t="s">
        <v>29</v>
      </c>
      <c r="B6" s="13">
        <v>5</v>
      </c>
      <c r="C6" s="6">
        <v>3</v>
      </c>
      <c r="D6" s="6">
        <v>69</v>
      </c>
      <c r="E6" s="7">
        <v>69</v>
      </c>
      <c r="F6" s="8">
        <f t="shared" si="0"/>
        <v>72</v>
      </c>
      <c r="G6" s="9">
        <v>13</v>
      </c>
      <c r="H6" s="10">
        <f t="shared" si="1"/>
        <v>16</v>
      </c>
      <c r="I6" s="11">
        <f t="shared" si="2"/>
        <v>2.0363636363636362</v>
      </c>
    </row>
    <row r="7" spans="1:9">
      <c r="A7" s="12" t="s">
        <v>30</v>
      </c>
      <c r="B7" s="13">
        <v>5</v>
      </c>
      <c r="C7" s="6">
        <v>0</v>
      </c>
      <c r="D7" s="6">
        <v>20</v>
      </c>
      <c r="E7" s="7">
        <v>14</v>
      </c>
      <c r="F7" s="8">
        <f t="shared" si="0"/>
        <v>20</v>
      </c>
      <c r="G7" s="9">
        <v>36</v>
      </c>
      <c r="H7" s="10">
        <f t="shared" si="1"/>
        <v>36</v>
      </c>
      <c r="I7" s="11">
        <f t="shared" si="2"/>
        <v>4.5818181818181811</v>
      </c>
    </row>
    <row r="8" spans="1:9">
      <c r="A8" s="12" t="s">
        <v>31</v>
      </c>
      <c r="B8" s="13">
        <v>5</v>
      </c>
      <c r="C8" s="6">
        <v>0</v>
      </c>
      <c r="D8" s="6">
        <v>0</v>
      </c>
      <c r="E8" s="6"/>
      <c r="F8" s="8">
        <f t="shared" si="0"/>
        <v>0</v>
      </c>
      <c r="G8" s="9">
        <v>13</v>
      </c>
      <c r="H8" s="10">
        <f t="shared" si="1"/>
        <v>13</v>
      </c>
      <c r="I8" s="11">
        <f t="shared" si="2"/>
        <v>1.6545454545454545</v>
      </c>
    </row>
    <row r="9" spans="1:9">
      <c r="A9" s="12" t="s">
        <v>32</v>
      </c>
      <c r="B9" s="13">
        <v>3</v>
      </c>
      <c r="C9" s="6">
        <v>0</v>
      </c>
      <c r="D9" s="6">
        <v>6</v>
      </c>
      <c r="E9" s="7">
        <v>5</v>
      </c>
      <c r="F9" s="8">
        <f t="shared" si="0"/>
        <v>6</v>
      </c>
      <c r="G9" s="9">
        <v>12</v>
      </c>
      <c r="H9" s="10">
        <f t="shared" si="1"/>
        <v>12</v>
      </c>
      <c r="I9" s="11">
        <f t="shared" si="2"/>
        <v>2.5454545454545454</v>
      </c>
    </row>
    <row r="10" spans="1:9">
      <c r="A10" s="12" t="s">
        <v>33</v>
      </c>
      <c r="B10" s="13">
        <v>3</v>
      </c>
      <c r="C10" s="6">
        <v>0</v>
      </c>
      <c r="D10" s="6">
        <v>0</v>
      </c>
      <c r="E10" s="6"/>
      <c r="F10" s="8">
        <f t="shared" si="0"/>
        <v>0</v>
      </c>
      <c r="G10" s="9">
        <v>7</v>
      </c>
      <c r="H10" s="10">
        <f t="shared" si="1"/>
        <v>7</v>
      </c>
      <c r="I10" s="11">
        <f t="shared" si="2"/>
        <v>1.4848484848484849</v>
      </c>
    </row>
    <row r="11" spans="1:9">
      <c r="A11" s="12" t="s">
        <v>34</v>
      </c>
      <c r="B11" s="13">
        <v>8</v>
      </c>
      <c r="C11" s="6">
        <v>1</v>
      </c>
      <c r="D11" s="6">
        <v>84</v>
      </c>
      <c r="E11" s="7">
        <v>71</v>
      </c>
      <c r="F11" s="8">
        <f t="shared" si="0"/>
        <v>85</v>
      </c>
      <c r="G11" s="9">
        <v>27</v>
      </c>
      <c r="H11" s="10">
        <f t="shared" si="1"/>
        <v>28</v>
      </c>
      <c r="I11" s="11">
        <f t="shared" si="2"/>
        <v>2.2272727272727275</v>
      </c>
    </row>
    <row r="12" spans="1:9">
      <c r="A12" s="12" t="s">
        <v>35</v>
      </c>
      <c r="B12" s="13">
        <v>3</v>
      </c>
      <c r="C12" s="6">
        <v>1</v>
      </c>
      <c r="D12" s="6">
        <v>10</v>
      </c>
      <c r="E12" s="7">
        <v>11</v>
      </c>
      <c r="F12" s="8">
        <f t="shared" si="0"/>
        <v>11</v>
      </c>
      <c r="G12" s="9">
        <v>4</v>
      </c>
      <c r="H12" s="10">
        <f t="shared" si="1"/>
        <v>5</v>
      </c>
      <c r="I12" s="11">
        <f t="shared" si="2"/>
        <v>1.0606060606060606</v>
      </c>
    </row>
    <row r="13" spans="1:9">
      <c r="A13" s="12" t="s">
        <v>36</v>
      </c>
      <c r="B13" s="13">
        <v>3</v>
      </c>
      <c r="C13" s="6">
        <v>0</v>
      </c>
      <c r="D13" s="6">
        <v>4</v>
      </c>
      <c r="E13" s="7">
        <v>4</v>
      </c>
      <c r="F13" s="8">
        <f t="shared" si="0"/>
        <v>4</v>
      </c>
      <c r="G13" s="9">
        <v>13</v>
      </c>
      <c r="H13" s="10">
        <f t="shared" si="1"/>
        <v>13</v>
      </c>
      <c r="I13" s="11">
        <f t="shared" si="2"/>
        <v>2.7575757575757573</v>
      </c>
    </row>
    <row r="14" spans="1:9">
      <c r="A14" s="12" t="s">
        <v>37</v>
      </c>
      <c r="B14" s="13">
        <v>8</v>
      </c>
      <c r="C14" s="6">
        <v>7</v>
      </c>
      <c r="D14" s="6">
        <v>105</v>
      </c>
      <c r="E14" s="7">
        <v>97</v>
      </c>
      <c r="F14" s="8">
        <f t="shared" si="0"/>
        <v>112</v>
      </c>
      <c r="G14" s="9">
        <v>23</v>
      </c>
      <c r="H14" s="10">
        <f t="shared" si="1"/>
        <v>30</v>
      </c>
      <c r="I14" s="11">
        <f t="shared" si="2"/>
        <v>2.3863636363636362</v>
      </c>
    </row>
    <row r="15" spans="1:9">
      <c r="A15" s="12" t="s">
        <v>38</v>
      </c>
      <c r="B15" s="13">
        <v>6</v>
      </c>
      <c r="C15" s="6">
        <v>0</v>
      </c>
      <c r="D15" s="6">
        <v>12</v>
      </c>
      <c r="E15" s="7">
        <v>3</v>
      </c>
      <c r="F15" s="8">
        <f t="shared" si="0"/>
        <v>12</v>
      </c>
      <c r="G15" s="9">
        <v>31</v>
      </c>
      <c r="H15" s="10">
        <f t="shared" si="1"/>
        <v>31</v>
      </c>
      <c r="I15" s="11">
        <f t="shared" si="2"/>
        <v>3.2878787878787876</v>
      </c>
    </row>
    <row r="16" spans="1:9">
      <c r="A16" s="12" t="s">
        <v>39</v>
      </c>
      <c r="B16" s="13">
        <v>5</v>
      </c>
      <c r="C16" s="6">
        <v>0</v>
      </c>
      <c r="D16" s="6">
        <v>11</v>
      </c>
      <c r="E16" s="7">
        <v>11</v>
      </c>
      <c r="F16" s="8">
        <f t="shared" si="0"/>
        <v>11</v>
      </c>
      <c r="G16" s="9">
        <v>8</v>
      </c>
      <c r="H16" s="10">
        <f t="shared" si="1"/>
        <v>8</v>
      </c>
      <c r="I16" s="11">
        <f t="shared" si="2"/>
        <v>1.0181818181818181</v>
      </c>
    </row>
    <row r="17" spans="1:9">
      <c r="A17" s="12" t="s">
        <v>40</v>
      </c>
      <c r="B17" s="13">
        <v>3</v>
      </c>
      <c r="C17" s="6">
        <v>0</v>
      </c>
      <c r="D17" s="6">
        <v>0</v>
      </c>
      <c r="E17" s="7">
        <v>0</v>
      </c>
      <c r="F17" s="8">
        <f t="shared" si="0"/>
        <v>0</v>
      </c>
      <c r="G17" s="9">
        <v>15</v>
      </c>
      <c r="H17" s="10">
        <f t="shared" si="1"/>
        <v>15</v>
      </c>
      <c r="I17" s="11">
        <f t="shared" si="2"/>
        <v>3.1818181818181817</v>
      </c>
    </row>
    <row r="18" spans="1:9">
      <c r="A18" s="12" t="s">
        <v>41</v>
      </c>
      <c r="B18" s="13">
        <v>5</v>
      </c>
      <c r="C18" s="6">
        <v>0</v>
      </c>
      <c r="D18" s="6">
        <v>0</v>
      </c>
      <c r="E18" s="6"/>
      <c r="F18" s="8">
        <f t="shared" si="0"/>
        <v>0</v>
      </c>
      <c r="G18" s="9">
        <v>10</v>
      </c>
      <c r="H18" s="10">
        <f t="shared" si="1"/>
        <v>10</v>
      </c>
      <c r="I18" s="11">
        <f t="shared" si="2"/>
        <v>1.2727272727272727</v>
      </c>
    </row>
    <row r="19" spans="1:9">
      <c r="A19" s="12" t="s">
        <v>42</v>
      </c>
      <c r="B19" s="13">
        <v>5</v>
      </c>
      <c r="C19" s="6">
        <v>0</v>
      </c>
      <c r="D19" s="6">
        <v>12</v>
      </c>
      <c r="E19" s="7">
        <v>11</v>
      </c>
      <c r="F19" s="8">
        <f t="shared" si="0"/>
        <v>12</v>
      </c>
      <c r="G19" s="9">
        <v>23</v>
      </c>
      <c r="H19" s="10">
        <f t="shared" si="1"/>
        <v>23</v>
      </c>
      <c r="I19" s="11">
        <f t="shared" si="2"/>
        <v>2.9272727272727272</v>
      </c>
    </row>
    <row r="20" spans="1:9">
      <c r="A20" s="12" t="s">
        <v>43</v>
      </c>
      <c r="B20" s="13">
        <v>3</v>
      </c>
      <c r="C20" s="6">
        <v>0</v>
      </c>
      <c r="D20" s="6">
        <v>0</v>
      </c>
      <c r="E20" s="7">
        <v>0</v>
      </c>
      <c r="F20" s="8">
        <f t="shared" si="0"/>
        <v>0</v>
      </c>
      <c r="G20" s="9">
        <v>21</v>
      </c>
      <c r="H20" s="10">
        <f t="shared" si="1"/>
        <v>21</v>
      </c>
      <c r="I20" s="11">
        <f t="shared" si="2"/>
        <v>4.4545454545454541</v>
      </c>
    </row>
    <row r="21" spans="1:9">
      <c r="A21" s="12" t="s">
        <v>44</v>
      </c>
      <c r="B21" s="13">
        <v>3</v>
      </c>
      <c r="C21" s="6">
        <v>0</v>
      </c>
      <c r="D21" s="6">
        <v>0</v>
      </c>
      <c r="E21" s="6"/>
      <c r="F21" s="8">
        <f t="shared" si="0"/>
        <v>0</v>
      </c>
      <c r="G21" s="9">
        <v>12</v>
      </c>
      <c r="H21" s="10">
        <f t="shared" si="1"/>
        <v>12</v>
      </c>
      <c r="I21" s="11">
        <f t="shared" si="2"/>
        <v>2.5454545454545454</v>
      </c>
    </row>
    <row r="22" spans="1:9">
      <c r="A22" s="12" t="s">
        <v>45</v>
      </c>
      <c r="B22" s="13">
        <v>3</v>
      </c>
      <c r="C22" s="6">
        <v>0</v>
      </c>
      <c r="D22" s="6">
        <v>2</v>
      </c>
      <c r="E22" s="7">
        <v>1</v>
      </c>
      <c r="F22" s="8">
        <f t="shared" si="0"/>
        <v>2</v>
      </c>
      <c r="G22" s="9">
        <v>13</v>
      </c>
      <c r="H22" s="10">
        <f t="shared" si="1"/>
        <v>13</v>
      </c>
      <c r="I22" s="11">
        <f t="shared" si="2"/>
        <v>2.7575757575757573</v>
      </c>
    </row>
    <row r="23" spans="1:9">
      <c r="A23" s="12" t="s">
        <v>46</v>
      </c>
      <c r="B23" s="13">
        <v>23</v>
      </c>
      <c r="C23" s="6">
        <v>38</v>
      </c>
      <c r="D23" s="6">
        <v>203</v>
      </c>
      <c r="E23" s="7">
        <v>174</v>
      </c>
      <c r="F23" s="8">
        <f t="shared" si="0"/>
        <v>241</v>
      </c>
      <c r="G23" s="9">
        <v>80</v>
      </c>
      <c r="H23" s="10">
        <f t="shared" si="1"/>
        <v>118</v>
      </c>
      <c r="I23" s="11">
        <f t="shared" si="2"/>
        <v>3.264822134387352</v>
      </c>
    </row>
    <row r="24" spans="1:9">
      <c r="A24" s="12" t="s">
        <v>47</v>
      </c>
      <c r="B24" s="13">
        <v>7</v>
      </c>
      <c r="C24" s="6">
        <v>1</v>
      </c>
      <c r="D24" s="6">
        <v>23</v>
      </c>
      <c r="E24" s="7">
        <v>24</v>
      </c>
      <c r="F24" s="8">
        <f t="shared" si="0"/>
        <v>24</v>
      </c>
      <c r="G24" s="9">
        <v>24</v>
      </c>
      <c r="H24" s="10">
        <f t="shared" si="1"/>
        <v>25</v>
      </c>
      <c r="I24" s="11">
        <f t="shared" si="2"/>
        <v>2.2727272727272729</v>
      </c>
    </row>
    <row r="25" spans="1:9">
      <c r="A25" s="12" t="s">
        <v>48</v>
      </c>
      <c r="B25" s="13">
        <v>5</v>
      </c>
      <c r="C25" s="6">
        <v>0</v>
      </c>
      <c r="D25" s="6">
        <v>2</v>
      </c>
      <c r="E25" s="6"/>
      <c r="F25" s="8">
        <f t="shared" si="0"/>
        <v>2</v>
      </c>
      <c r="G25" s="9">
        <v>18</v>
      </c>
      <c r="H25" s="10">
        <f t="shared" si="1"/>
        <v>18</v>
      </c>
      <c r="I25" s="11">
        <f t="shared" si="2"/>
        <v>2.2909090909090906</v>
      </c>
    </row>
    <row r="26" spans="1:9">
      <c r="A26" s="12" t="s">
        <v>49</v>
      </c>
      <c r="B26" s="13">
        <v>39</v>
      </c>
      <c r="C26" s="6">
        <v>32</v>
      </c>
      <c r="D26" s="6">
        <v>105</v>
      </c>
      <c r="E26" s="7">
        <v>94</v>
      </c>
      <c r="F26" s="8">
        <f t="shared" si="0"/>
        <v>137</v>
      </c>
      <c r="G26" s="9">
        <v>113</v>
      </c>
      <c r="H26" s="10">
        <f t="shared" si="1"/>
        <v>145</v>
      </c>
      <c r="I26" s="11">
        <f t="shared" si="2"/>
        <v>2.3659673659673661</v>
      </c>
    </row>
    <row r="27" spans="1:9">
      <c r="A27" s="12" t="s">
        <v>50</v>
      </c>
      <c r="B27" s="13">
        <v>5</v>
      </c>
      <c r="C27" s="6">
        <v>1</v>
      </c>
      <c r="D27" s="6">
        <v>23</v>
      </c>
      <c r="E27" s="7">
        <v>24</v>
      </c>
      <c r="F27" s="8">
        <f t="shared" si="0"/>
        <v>24</v>
      </c>
      <c r="G27" s="9">
        <v>14</v>
      </c>
      <c r="H27" s="10">
        <f t="shared" si="1"/>
        <v>15</v>
      </c>
      <c r="I27" s="11">
        <f t="shared" si="2"/>
        <v>1.9090909090909089</v>
      </c>
    </row>
    <row r="28" spans="1:9">
      <c r="A28" s="12" t="s">
        <v>51</v>
      </c>
      <c r="B28" s="13">
        <v>7</v>
      </c>
      <c r="C28" s="6">
        <v>3</v>
      </c>
      <c r="D28" s="6">
        <v>42</v>
      </c>
      <c r="E28" s="7">
        <v>30</v>
      </c>
      <c r="F28" s="8">
        <f t="shared" si="0"/>
        <v>45</v>
      </c>
      <c r="G28" s="9">
        <v>34</v>
      </c>
      <c r="H28" s="10">
        <f t="shared" si="1"/>
        <v>37</v>
      </c>
      <c r="I28" s="11">
        <f t="shared" si="2"/>
        <v>3.3636363636363638</v>
      </c>
    </row>
    <row r="29" spans="1:9">
      <c r="A29" s="12" t="s">
        <v>52</v>
      </c>
      <c r="B29" s="13">
        <v>19</v>
      </c>
      <c r="C29" s="6">
        <v>12</v>
      </c>
      <c r="D29" s="6">
        <v>69</v>
      </c>
      <c r="E29" s="7">
        <v>81</v>
      </c>
      <c r="F29" s="8">
        <f t="shared" si="0"/>
        <v>81</v>
      </c>
      <c r="G29" s="9">
        <v>53</v>
      </c>
      <c r="H29" s="10">
        <f t="shared" si="1"/>
        <v>65</v>
      </c>
      <c r="I29" s="11">
        <f t="shared" si="2"/>
        <v>2.1770334928229667</v>
      </c>
    </row>
    <row r="30" spans="1:9">
      <c r="A30" s="12" t="s">
        <v>53</v>
      </c>
      <c r="B30" s="13">
        <v>5</v>
      </c>
      <c r="C30" s="6">
        <v>0</v>
      </c>
      <c r="D30" s="6">
        <v>25</v>
      </c>
      <c r="E30" s="7">
        <v>7</v>
      </c>
      <c r="F30" s="8">
        <f t="shared" si="0"/>
        <v>25</v>
      </c>
      <c r="G30" s="9">
        <v>12</v>
      </c>
      <c r="H30" s="10">
        <f t="shared" si="1"/>
        <v>12</v>
      </c>
      <c r="I30" s="11">
        <f t="shared" si="2"/>
        <v>1.5272727272727271</v>
      </c>
    </row>
    <row r="31" spans="1:9">
      <c r="A31" s="12" t="s">
        <v>54</v>
      </c>
      <c r="B31" s="13">
        <v>5</v>
      </c>
      <c r="C31" s="6">
        <v>0</v>
      </c>
      <c r="D31" s="6">
        <v>4</v>
      </c>
      <c r="E31" s="7">
        <v>3</v>
      </c>
      <c r="F31" s="8">
        <f t="shared" si="0"/>
        <v>4</v>
      </c>
      <c r="G31" s="9">
        <v>19</v>
      </c>
      <c r="H31" s="10">
        <f t="shared" si="1"/>
        <v>19</v>
      </c>
      <c r="I31" s="11">
        <f t="shared" si="2"/>
        <v>2.418181818181818</v>
      </c>
    </row>
    <row r="32" spans="1:9">
      <c r="A32" s="12" t="s">
        <v>55</v>
      </c>
      <c r="B32" s="13">
        <v>3</v>
      </c>
      <c r="C32" s="6">
        <v>0</v>
      </c>
      <c r="D32" s="6">
        <v>4</v>
      </c>
      <c r="E32" s="14">
        <v>0</v>
      </c>
      <c r="F32" s="8">
        <f t="shared" si="0"/>
        <v>4</v>
      </c>
      <c r="G32" s="9">
        <v>1</v>
      </c>
      <c r="H32" s="10">
        <f t="shared" si="1"/>
        <v>1</v>
      </c>
      <c r="I32" s="11">
        <f t="shared" si="2"/>
        <v>0.21212121212121213</v>
      </c>
    </row>
    <row r="33" spans="1:9">
      <c r="A33" s="12" t="s">
        <v>56</v>
      </c>
      <c r="B33" s="13">
        <v>38</v>
      </c>
      <c r="C33" s="6">
        <v>0</v>
      </c>
      <c r="D33" s="6">
        <v>0</v>
      </c>
      <c r="E33" s="15"/>
      <c r="F33" s="8">
        <f t="shared" si="0"/>
        <v>0</v>
      </c>
      <c r="G33" s="9">
        <v>184</v>
      </c>
      <c r="H33" s="10">
        <f t="shared" si="1"/>
        <v>184</v>
      </c>
      <c r="I33" s="11">
        <f t="shared" si="2"/>
        <v>3.0813397129186604</v>
      </c>
    </row>
    <row r="34" spans="1:9">
      <c r="A34" s="12" t="s">
        <v>57</v>
      </c>
      <c r="B34" s="13">
        <v>242</v>
      </c>
      <c r="C34" s="10">
        <f>SUM(C4:C33)</f>
        <v>100</v>
      </c>
      <c r="D34" s="10">
        <f>SUM(D4:D33)</f>
        <v>859</v>
      </c>
      <c r="E34" s="10">
        <f>SUM(E4:E33)</f>
        <v>759</v>
      </c>
      <c r="F34" s="13">
        <f t="shared" si="0"/>
        <v>959</v>
      </c>
      <c r="G34" s="10">
        <f>SUM(G4:G33)</f>
        <v>876</v>
      </c>
      <c r="H34" s="10">
        <f t="shared" si="1"/>
        <v>976</v>
      </c>
      <c r="I34" s="13"/>
    </row>
    <row r="35" spans="1:9">
      <c r="A35" s="16" t="s">
        <v>9</v>
      </c>
      <c r="B35" s="17"/>
      <c r="C35" s="17"/>
      <c r="D35" s="17"/>
      <c r="E35" s="17"/>
      <c r="F35" s="17"/>
      <c r="G35" s="17"/>
      <c r="H35" s="17"/>
      <c r="I35" s="17"/>
    </row>
    <row r="36" spans="1:9">
      <c r="A36" s="18"/>
      <c r="B36" s="18"/>
      <c r="C36" s="18"/>
      <c r="D36" s="18"/>
      <c r="E36" s="18"/>
      <c r="F36" s="18"/>
      <c r="G36" s="18"/>
      <c r="H36" s="18"/>
      <c r="I36" s="18"/>
    </row>
    <row r="37" spans="1:9">
      <c r="A37" s="18"/>
      <c r="B37" s="18"/>
      <c r="C37" s="18"/>
      <c r="D37" s="18"/>
      <c r="E37" s="18"/>
      <c r="F37" s="18"/>
      <c r="G37" s="18"/>
      <c r="H37" s="18"/>
      <c r="I37" s="18"/>
    </row>
  </sheetData>
  <mergeCells count="8">
    <mergeCell ref="A35:I37"/>
    <mergeCell ref="A1:I1"/>
    <mergeCell ref="A2:A3"/>
    <mergeCell ref="B2:B3"/>
    <mergeCell ref="C2:F2"/>
    <mergeCell ref="G2:G3"/>
    <mergeCell ref="H2:H3"/>
    <mergeCell ref="I2:I3"/>
  </mergeCells>
  <phoneticPr fontId="3" type="noConversion"/>
  <pageMargins left="0.75" right="0.75" top="1" bottom="1" header="0.5" footer="0.5"/>
  <pageSetup orientation="portrait" horizontalDpi="4294967292" verticalDpi="4294967292"/>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I38"/>
  <sheetViews>
    <sheetView tabSelected="1" workbookViewId="0">
      <selection activeCell="I11" sqref="I11"/>
    </sheetView>
  </sheetViews>
  <sheetFormatPr baseColWidth="10" defaultRowHeight="13"/>
  <cols>
    <col min="1" max="1" width="27.42578125" customWidth="1"/>
  </cols>
  <sheetData>
    <row r="1" spans="1:9">
      <c r="A1" s="55" t="s">
        <v>0</v>
      </c>
      <c r="B1" s="55"/>
      <c r="C1" s="55"/>
      <c r="D1" s="55"/>
      <c r="E1" s="55"/>
      <c r="F1" s="55"/>
      <c r="G1" s="55"/>
      <c r="H1" s="49"/>
      <c r="I1" s="49"/>
    </row>
    <row r="2" spans="1:9" ht="27">
      <c r="A2" s="2" t="s">
        <v>17</v>
      </c>
      <c r="B2" s="2" t="s">
        <v>19</v>
      </c>
      <c r="C2" s="2"/>
      <c r="D2" s="2"/>
      <c r="E2" s="2"/>
      <c r="F2" s="2" t="s">
        <v>20</v>
      </c>
      <c r="G2" s="2" t="s">
        <v>21</v>
      </c>
    </row>
    <row r="3" spans="1:9" ht="24">
      <c r="A3" s="2"/>
      <c r="B3" s="3" t="s">
        <v>23</v>
      </c>
      <c r="C3" s="3" t="s">
        <v>24</v>
      </c>
      <c r="D3" s="3" t="s">
        <v>25</v>
      </c>
      <c r="E3" s="3" t="s">
        <v>26</v>
      </c>
      <c r="F3" s="2"/>
      <c r="G3" s="2"/>
    </row>
    <row r="4" spans="1:9" ht="15">
      <c r="A4" s="4" t="s">
        <v>27</v>
      </c>
      <c r="B4" s="6">
        <f>'201201'!C4+'201202'!C4+'201203'!C4+'201204'!C4</f>
        <v>2</v>
      </c>
      <c r="C4" s="6">
        <f>'201201'!D4+'201202'!D4+'201203'!D4+'201204'!D4</f>
        <v>58</v>
      </c>
      <c r="D4" s="7">
        <f>'201201'!E4+'201202'!E4+'201203'!E4+'201204'!E4</f>
        <v>59</v>
      </c>
      <c r="E4" s="8">
        <f>SUM(B4:C4)</f>
        <v>60</v>
      </c>
      <c r="F4" s="9">
        <f>'201201'!G4+'201202'!G4+'201203'!G4+'201204'!G4</f>
        <v>230</v>
      </c>
      <c r="G4" s="56">
        <f>SUM(F4+B4)</f>
        <v>232</v>
      </c>
    </row>
    <row r="5" spans="1:9" ht="15">
      <c r="A5" s="12" t="s">
        <v>28</v>
      </c>
      <c r="B5" s="6">
        <f>'201201'!C5+'201202'!C5+'201203'!C5+'201204'!C5</f>
        <v>11</v>
      </c>
      <c r="C5" s="6">
        <f>'201201'!D5+'201202'!D5+'201203'!D5+'201204'!D5</f>
        <v>121</v>
      </c>
      <c r="D5" s="7">
        <f>'201201'!E5+'201202'!E5+'201203'!E5+'201204'!E5</f>
        <v>137</v>
      </c>
      <c r="E5" s="8">
        <f t="shared" ref="E5:E34" si="0">SUM(B5:C5)</f>
        <v>132</v>
      </c>
      <c r="F5" s="9">
        <f>'201201'!G5+'201202'!G5+'201203'!G5+'201204'!G5</f>
        <v>238</v>
      </c>
      <c r="G5" s="56">
        <f t="shared" ref="G5:G34" si="1">SUM(F5+B5)</f>
        <v>249</v>
      </c>
    </row>
    <row r="6" spans="1:9" ht="15">
      <c r="A6" s="12" t="s">
        <v>29</v>
      </c>
      <c r="B6" s="6">
        <f>'201201'!C6+'201202'!C6+'201203'!C6+'201204'!C6</f>
        <v>16</v>
      </c>
      <c r="C6" s="6">
        <f>'201201'!D6+'201202'!D6+'201203'!D6+'201204'!D6</f>
        <v>478</v>
      </c>
      <c r="D6" s="7">
        <f>'201201'!E6+'201202'!E6+'201203'!E6+'201204'!E6</f>
        <v>488</v>
      </c>
      <c r="E6" s="8">
        <f t="shared" si="0"/>
        <v>494</v>
      </c>
      <c r="F6" s="9">
        <f>'201201'!G6+'201202'!G6+'201203'!G6+'201204'!G6</f>
        <v>187</v>
      </c>
      <c r="G6" s="56">
        <f t="shared" si="1"/>
        <v>203</v>
      </c>
    </row>
    <row r="7" spans="1:9" ht="15">
      <c r="A7" s="12" t="s">
        <v>30</v>
      </c>
      <c r="B7" s="6">
        <f>'201201'!C7+'201202'!C7+'201203'!C7+'201204'!C7</f>
        <v>2</v>
      </c>
      <c r="C7" s="6">
        <f>'201201'!D7+'201202'!D7+'201203'!D7+'201204'!D7</f>
        <v>175</v>
      </c>
      <c r="D7" s="7">
        <f>'201201'!E7+'201202'!E7+'201203'!E7+'201204'!E7</f>
        <v>117</v>
      </c>
      <c r="E7" s="8">
        <f t="shared" si="0"/>
        <v>177</v>
      </c>
      <c r="F7" s="9">
        <f>'201201'!G7+'201202'!G7+'201203'!G7+'201204'!G7</f>
        <v>160</v>
      </c>
      <c r="G7" s="56">
        <f t="shared" si="1"/>
        <v>162</v>
      </c>
    </row>
    <row r="8" spans="1:9" ht="15">
      <c r="A8" s="12" t="s">
        <v>31</v>
      </c>
      <c r="B8" s="6">
        <f>'201201'!C8+'201202'!C8+'201203'!C8+'201204'!C8</f>
        <v>0</v>
      </c>
      <c r="C8" s="6">
        <f>'201201'!D8+'201202'!D8+'201203'!D8+'201204'!D8</f>
        <v>5</v>
      </c>
      <c r="D8" s="7">
        <f>'201201'!E8+'201202'!E8+'201203'!E8+'201204'!E8</f>
        <v>0</v>
      </c>
      <c r="E8" s="8">
        <f t="shared" si="0"/>
        <v>5</v>
      </c>
      <c r="F8" s="9">
        <f>'201201'!G8+'201202'!G8+'201203'!G8+'201204'!G8</f>
        <v>136</v>
      </c>
      <c r="G8" s="56">
        <f t="shared" si="1"/>
        <v>136</v>
      </c>
    </row>
    <row r="9" spans="1:9" ht="15">
      <c r="A9" s="12" t="s">
        <v>32</v>
      </c>
      <c r="B9" s="6">
        <f>'201201'!C9+'201202'!C9+'201203'!C9+'201204'!C9</f>
        <v>1</v>
      </c>
      <c r="C9" s="6">
        <f>'201201'!D9+'201202'!D9+'201203'!D9+'201204'!D9</f>
        <v>45</v>
      </c>
      <c r="D9" s="7">
        <f>'201201'!E9+'201202'!E9+'201203'!E9+'201204'!E9</f>
        <v>40</v>
      </c>
      <c r="E9" s="8">
        <f t="shared" si="0"/>
        <v>46</v>
      </c>
      <c r="F9" s="9">
        <f>'201201'!G9+'201202'!G9+'201203'!G9+'201204'!G9</f>
        <v>75</v>
      </c>
      <c r="G9" s="56">
        <f t="shared" si="1"/>
        <v>76</v>
      </c>
    </row>
    <row r="10" spans="1:9" ht="15">
      <c r="A10" s="12" t="s">
        <v>33</v>
      </c>
      <c r="B10" s="6">
        <f>'201201'!C10+'201202'!C10+'201203'!C10+'201204'!C10</f>
        <v>0</v>
      </c>
      <c r="C10" s="6">
        <f>'201201'!D10+'201202'!D10+'201203'!D10+'201204'!D10</f>
        <v>0</v>
      </c>
      <c r="D10" s="7">
        <f>'201201'!E10+'201202'!E10+'201203'!E10+'201204'!E10</f>
        <v>0</v>
      </c>
      <c r="E10" s="8">
        <f t="shared" si="0"/>
        <v>0</v>
      </c>
      <c r="F10" s="9">
        <f>'201201'!G10+'201202'!G10+'201203'!G10+'201204'!G10</f>
        <v>62</v>
      </c>
      <c r="G10" s="56">
        <f t="shared" si="1"/>
        <v>62</v>
      </c>
    </row>
    <row r="11" spans="1:9" ht="15">
      <c r="A11" s="12" t="s">
        <v>34</v>
      </c>
      <c r="B11" s="6">
        <f>'201201'!C11+'201202'!C11+'201203'!C11+'201204'!C11</f>
        <v>43</v>
      </c>
      <c r="C11" s="6">
        <f>'201201'!D11+'201202'!D11+'201203'!D11+'201204'!D11</f>
        <v>803</v>
      </c>
      <c r="D11" s="7">
        <f>'201201'!E11+'201202'!E11+'201203'!E11+'201204'!E11</f>
        <v>683</v>
      </c>
      <c r="E11" s="8">
        <f t="shared" si="0"/>
        <v>846</v>
      </c>
      <c r="F11" s="9">
        <f>'201201'!G11+'201202'!G11+'201203'!G11+'201204'!G11</f>
        <v>282</v>
      </c>
      <c r="G11" s="56">
        <f t="shared" si="1"/>
        <v>325</v>
      </c>
    </row>
    <row r="12" spans="1:9" ht="15">
      <c r="A12" s="12" t="s">
        <v>35</v>
      </c>
      <c r="B12" s="6">
        <f>'201201'!C12+'201202'!C12+'201203'!C12+'201204'!C12</f>
        <v>2</v>
      </c>
      <c r="C12" s="6">
        <f>'201201'!D12+'201202'!D12+'201203'!D12+'201204'!D12</f>
        <v>63</v>
      </c>
      <c r="D12" s="7">
        <f>'201201'!E12+'201202'!E12+'201203'!E12+'201204'!E12</f>
        <v>69</v>
      </c>
      <c r="E12" s="8">
        <f t="shared" si="0"/>
        <v>65</v>
      </c>
      <c r="F12" s="9">
        <f>'201201'!G12+'201202'!G12+'201203'!G12+'201204'!G12</f>
        <v>43</v>
      </c>
      <c r="G12" s="56">
        <f t="shared" si="1"/>
        <v>45</v>
      </c>
    </row>
    <row r="13" spans="1:9" ht="15">
      <c r="A13" s="12" t="s">
        <v>36</v>
      </c>
      <c r="B13" s="6">
        <f>'201201'!C13+'201202'!C13+'201203'!C13+'201204'!C13</f>
        <v>1</v>
      </c>
      <c r="C13" s="6">
        <f>'201201'!D13+'201202'!D13+'201203'!D13+'201204'!D13</f>
        <v>29</v>
      </c>
      <c r="D13" s="7">
        <f>'201201'!E13+'201202'!E13+'201203'!E13+'201204'!E13</f>
        <v>30</v>
      </c>
      <c r="E13" s="8">
        <f t="shared" si="0"/>
        <v>30</v>
      </c>
      <c r="F13" s="9">
        <f>'201201'!G13+'201202'!G13+'201203'!G13+'201204'!G13</f>
        <v>104</v>
      </c>
      <c r="G13" s="56">
        <f t="shared" si="1"/>
        <v>105</v>
      </c>
    </row>
    <row r="14" spans="1:9" ht="15">
      <c r="A14" s="12" t="s">
        <v>37</v>
      </c>
      <c r="B14" s="6">
        <f>'201201'!C14+'201202'!C14+'201203'!C14+'201204'!C14</f>
        <v>56</v>
      </c>
      <c r="C14" s="6">
        <f>'201201'!D14+'201202'!D14+'201203'!D14+'201204'!D14</f>
        <v>751</v>
      </c>
      <c r="D14" s="7">
        <f>'201201'!E14+'201202'!E14+'201203'!E14+'201204'!E14</f>
        <v>729</v>
      </c>
      <c r="E14" s="8">
        <f t="shared" si="0"/>
        <v>807</v>
      </c>
      <c r="F14" s="9">
        <f>'201201'!G14+'201202'!G14+'201203'!G14+'201204'!G14</f>
        <v>233</v>
      </c>
      <c r="G14" s="56">
        <f t="shared" si="1"/>
        <v>289</v>
      </c>
    </row>
    <row r="15" spans="1:9" ht="15">
      <c r="A15" s="12" t="s">
        <v>38</v>
      </c>
      <c r="B15" s="6">
        <f>'201201'!C15+'201202'!C15+'201203'!C15+'201204'!C15</f>
        <v>12</v>
      </c>
      <c r="C15" s="6">
        <f>'201201'!D15+'201202'!D15+'201203'!D15+'201204'!D15</f>
        <v>231</v>
      </c>
      <c r="D15" s="7">
        <f>'201201'!E15+'201202'!E15+'201203'!E15+'201204'!E15</f>
        <v>86</v>
      </c>
      <c r="E15" s="8">
        <f t="shared" si="0"/>
        <v>243</v>
      </c>
      <c r="F15" s="9">
        <f>'201201'!G15+'201202'!G15+'201203'!G15+'201204'!G15</f>
        <v>223</v>
      </c>
      <c r="G15" s="56">
        <f t="shared" si="1"/>
        <v>235</v>
      </c>
    </row>
    <row r="16" spans="1:9" ht="15">
      <c r="A16" s="12" t="s">
        <v>39</v>
      </c>
      <c r="B16" s="6">
        <f>'201201'!C16+'201202'!C16+'201203'!C16+'201204'!C16</f>
        <v>4</v>
      </c>
      <c r="C16" s="6">
        <f>'201201'!D16+'201202'!D16+'201203'!D16+'201204'!D16</f>
        <v>119</v>
      </c>
      <c r="D16" s="7">
        <f>'201201'!E16+'201202'!E16+'201203'!E16+'201204'!E16</f>
        <v>123</v>
      </c>
      <c r="E16" s="8">
        <f t="shared" si="0"/>
        <v>123</v>
      </c>
      <c r="F16" s="9">
        <f>'201201'!G16+'201202'!G16+'201203'!G16+'201204'!G16</f>
        <v>54</v>
      </c>
      <c r="G16" s="56">
        <f t="shared" si="1"/>
        <v>58</v>
      </c>
    </row>
    <row r="17" spans="1:7">
      <c r="A17" s="12" t="s">
        <v>40</v>
      </c>
      <c r="B17" s="6">
        <f>'201201'!C17+'201202'!C17+'201203'!C17+'201204'!C17</f>
        <v>3</v>
      </c>
      <c r="C17" s="6">
        <f>'201201'!D17+'201202'!D17+'201203'!D17+'201204'!D17</f>
        <v>14</v>
      </c>
      <c r="D17" s="7">
        <f>'201201'!E17+'201202'!E17+'201203'!E17+'201204'!E17</f>
        <v>17</v>
      </c>
      <c r="E17" s="8">
        <f t="shared" si="0"/>
        <v>17</v>
      </c>
      <c r="F17" s="9">
        <f>'201201'!G17+'201202'!G17+'201203'!G17+'201204'!G17</f>
        <v>67</v>
      </c>
      <c r="G17" s="56">
        <f t="shared" si="1"/>
        <v>70</v>
      </c>
    </row>
    <row r="18" spans="1:7">
      <c r="A18" s="12" t="s">
        <v>41</v>
      </c>
      <c r="B18" s="6">
        <f>'201201'!C18+'201202'!C18+'201203'!C18+'201204'!C18</f>
        <v>0</v>
      </c>
      <c r="C18" s="6">
        <f>'201201'!D18+'201202'!D18+'201203'!D18+'201204'!D18</f>
        <v>1</v>
      </c>
      <c r="D18" s="7">
        <f>'201201'!E18+'201202'!E18+'201203'!E18+'201204'!E18</f>
        <v>0</v>
      </c>
      <c r="E18" s="8">
        <f t="shared" si="0"/>
        <v>1</v>
      </c>
      <c r="F18" s="9">
        <f>'201201'!G18+'201202'!G18+'201203'!G18+'201204'!G18</f>
        <v>92</v>
      </c>
      <c r="G18" s="56">
        <f t="shared" si="1"/>
        <v>92</v>
      </c>
    </row>
    <row r="19" spans="1:7">
      <c r="A19" s="12" t="s">
        <v>42</v>
      </c>
      <c r="B19" s="6">
        <f>'201201'!C19+'201202'!C19+'201203'!C19+'201204'!C19</f>
        <v>5</v>
      </c>
      <c r="C19" s="6">
        <f>'201201'!D19+'201202'!D19+'201203'!D19+'201204'!D19</f>
        <v>174</v>
      </c>
      <c r="D19" s="7">
        <f>'201201'!E19+'201202'!E19+'201203'!E19+'201204'!E19</f>
        <v>171</v>
      </c>
      <c r="E19" s="8">
        <f t="shared" si="0"/>
        <v>179</v>
      </c>
      <c r="F19" s="9">
        <f>'201201'!G19+'201202'!G19+'201203'!G19+'201204'!G19</f>
        <v>165</v>
      </c>
      <c r="G19" s="56">
        <f t="shared" si="1"/>
        <v>170</v>
      </c>
    </row>
    <row r="20" spans="1:7">
      <c r="A20" s="12" t="s">
        <v>43</v>
      </c>
      <c r="B20" s="6">
        <f>'201201'!C20+'201202'!C20+'201203'!C20+'201204'!C20</f>
        <v>0</v>
      </c>
      <c r="C20" s="6">
        <f>'201201'!D20+'201202'!D20+'201203'!D20+'201204'!D20</f>
        <v>8</v>
      </c>
      <c r="D20" s="7">
        <f>'201201'!E20+'201202'!E20+'201203'!E20+'201204'!E20</f>
        <v>10</v>
      </c>
      <c r="E20" s="8">
        <f t="shared" si="0"/>
        <v>8</v>
      </c>
      <c r="F20" s="9">
        <f>'201201'!G20+'201202'!G20+'201203'!G20+'201204'!G20</f>
        <v>118</v>
      </c>
      <c r="G20" s="56">
        <f t="shared" si="1"/>
        <v>118</v>
      </c>
    </row>
    <row r="21" spans="1:7">
      <c r="A21" s="12" t="s">
        <v>44</v>
      </c>
      <c r="B21" s="6">
        <f>'201201'!C21+'201202'!C21+'201203'!C21+'201204'!C21</f>
        <v>0</v>
      </c>
      <c r="C21" s="6">
        <f>'201201'!D21+'201202'!D21+'201203'!D21+'201204'!D21</f>
        <v>1</v>
      </c>
      <c r="D21" s="7">
        <f>'201201'!E21+'201202'!E21+'201203'!E21+'201204'!E21</f>
        <v>0</v>
      </c>
      <c r="E21" s="8">
        <f t="shared" si="0"/>
        <v>1</v>
      </c>
      <c r="F21" s="9">
        <f>'201201'!G21+'201202'!G21+'201203'!G21+'201204'!G21</f>
        <v>90</v>
      </c>
      <c r="G21" s="56">
        <f t="shared" si="1"/>
        <v>90</v>
      </c>
    </row>
    <row r="22" spans="1:7">
      <c r="A22" s="12" t="s">
        <v>45</v>
      </c>
      <c r="B22" s="6">
        <f>'201201'!C22+'201202'!C22+'201203'!C22+'201204'!C22</f>
        <v>1</v>
      </c>
      <c r="C22" s="6">
        <f>'201201'!D22+'201202'!D22+'201203'!D22+'201204'!D22</f>
        <v>16</v>
      </c>
      <c r="D22" s="7">
        <f>'201201'!E22+'201202'!E22+'201203'!E22+'201204'!E22</f>
        <v>5</v>
      </c>
      <c r="E22" s="8">
        <f t="shared" si="0"/>
        <v>17</v>
      </c>
      <c r="F22" s="9">
        <f>'201201'!G22+'201202'!G22+'201203'!G22+'201204'!G22</f>
        <v>97</v>
      </c>
      <c r="G22" s="56">
        <f t="shared" si="1"/>
        <v>98</v>
      </c>
    </row>
    <row r="23" spans="1:7">
      <c r="A23" s="12" t="s">
        <v>46</v>
      </c>
      <c r="B23" s="6">
        <f>'201201'!C23+'201202'!C23+'201203'!C23+'201204'!C23</f>
        <v>297</v>
      </c>
      <c r="C23" s="6">
        <f>'201201'!D23+'201202'!D23+'201203'!D23+'201204'!D23</f>
        <v>1645</v>
      </c>
      <c r="D23" s="7">
        <f>'201201'!E23+'201202'!E23+'201203'!E23+'201204'!E23</f>
        <v>1337</v>
      </c>
      <c r="E23" s="8">
        <f t="shared" si="0"/>
        <v>1942</v>
      </c>
      <c r="F23" s="9">
        <f>'201201'!G23+'201202'!G23+'201203'!G23+'201204'!G23</f>
        <v>586</v>
      </c>
      <c r="G23" s="56">
        <f t="shared" si="1"/>
        <v>883</v>
      </c>
    </row>
    <row r="24" spans="1:7">
      <c r="A24" s="12" t="s">
        <v>47</v>
      </c>
      <c r="B24" s="6">
        <f>'201201'!C24+'201202'!C24+'201203'!C24+'201204'!C24</f>
        <v>8</v>
      </c>
      <c r="C24" s="6">
        <f>'201201'!D24+'201202'!D24+'201203'!D24+'201204'!D24</f>
        <v>170</v>
      </c>
      <c r="D24" s="7">
        <f>'201201'!E24+'201202'!E24+'201203'!E24+'201204'!E24</f>
        <v>180</v>
      </c>
      <c r="E24" s="8">
        <f t="shared" si="0"/>
        <v>178</v>
      </c>
      <c r="F24" s="9">
        <f>'201201'!G24+'201202'!G24+'201203'!G24+'201204'!G24</f>
        <v>195</v>
      </c>
      <c r="G24" s="56">
        <f t="shared" si="1"/>
        <v>203</v>
      </c>
    </row>
    <row r="25" spans="1:7">
      <c r="A25" s="12" t="s">
        <v>48</v>
      </c>
      <c r="B25" s="6">
        <f>'201201'!C25+'201202'!C25+'201203'!C25+'201204'!C25</f>
        <v>0</v>
      </c>
      <c r="C25" s="6">
        <f>'201201'!D25+'201202'!D25+'201203'!D25+'201204'!D25</f>
        <v>12</v>
      </c>
      <c r="D25" s="7">
        <f>'201201'!E25+'201202'!E25+'201203'!E25+'201204'!E25</f>
        <v>0</v>
      </c>
      <c r="E25" s="8">
        <f t="shared" si="0"/>
        <v>12</v>
      </c>
      <c r="F25" s="9">
        <f>'201201'!G25+'201202'!G25+'201203'!G25+'201204'!G25</f>
        <v>224</v>
      </c>
      <c r="G25" s="56">
        <f t="shared" si="1"/>
        <v>224</v>
      </c>
    </row>
    <row r="26" spans="1:7">
      <c r="A26" s="12" t="s">
        <v>49</v>
      </c>
      <c r="B26" s="6">
        <f>'201201'!C26+'201202'!C26+'201203'!C26+'201204'!C26</f>
        <v>293</v>
      </c>
      <c r="C26" s="6">
        <f>'201201'!D26+'201202'!D26+'201203'!D26+'201204'!D26</f>
        <v>1044</v>
      </c>
      <c r="D26" s="7">
        <f>'201201'!E26+'201202'!E26+'201203'!E26+'201204'!E26</f>
        <v>965</v>
      </c>
      <c r="E26" s="8">
        <f t="shared" si="0"/>
        <v>1337</v>
      </c>
      <c r="F26" s="9">
        <f>'201201'!G26+'201202'!G26+'201203'!G26+'201204'!G26</f>
        <v>1076</v>
      </c>
      <c r="G26" s="56">
        <f t="shared" si="1"/>
        <v>1369</v>
      </c>
    </row>
    <row r="27" spans="1:7">
      <c r="A27" s="12" t="s">
        <v>50</v>
      </c>
      <c r="B27" s="6">
        <f>'201201'!C27+'201202'!C27+'201203'!C27+'201204'!C27</f>
        <v>5</v>
      </c>
      <c r="C27" s="6">
        <f>'201201'!D27+'201202'!D27+'201203'!D27+'201204'!D27</f>
        <v>226</v>
      </c>
      <c r="D27" s="7">
        <f>'201201'!E27+'201202'!E27+'201203'!E27+'201204'!E27</f>
        <v>243</v>
      </c>
      <c r="E27" s="8">
        <f t="shared" si="0"/>
        <v>231</v>
      </c>
      <c r="F27" s="9">
        <f>'201201'!G27+'201202'!G27+'201203'!G27+'201204'!G27</f>
        <v>155</v>
      </c>
      <c r="G27" s="56">
        <f t="shared" si="1"/>
        <v>160</v>
      </c>
    </row>
    <row r="28" spans="1:7">
      <c r="A28" s="12" t="s">
        <v>51</v>
      </c>
      <c r="B28" s="6">
        <f>'201201'!C28+'201202'!C28+'201203'!C28+'201204'!C28</f>
        <v>27</v>
      </c>
      <c r="C28" s="6">
        <f>'201201'!D28+'201202'!D28+'201203'!D28+'201204'!D28</f>
        <v>357</v>
      </c>
      <c r="D28" s="7">
        <f>'201201'!E28+'201202'!E28+'201203'!E28+'201204'!E28</f>
        <v>284</v>
      </c>
      <c r="E28" s="8">
        <f t="shared" si="0"/>
        <v>384</v>
      </c>
      <c r="F28" s="9">
        <f>'201201'!G28+'201202'!G28+'201203'!G28+'201204'!G28</f>
        <v>250</v>
      </c>
      <c r="G28" s="56">
        <f t="shared" si="1"/>
        <v>277</v>
      </c>
    </row>
    <row r="29" spans="1:7">
      <c r="A29" s="12" t="s">
        <v>52</v>
      </c>
      <c r="B29" s="6">
        <f>'201201'!C29+'201202'!C29+'201203'!C29+'201204'!C29</f>
        <v>97</v>
      </c>
      <c r="C29" s="6">
        <f>'201201'!D29+'201202'!D29+'201203'!D29+'201204'!D29</f>
        <v>543</v>
      </c>
      <c r="D29" s="7">
        <f>'201201'!E29+'201202'!E29+'201203'!E29+'201204'!E29</f>
        <v>630</v>
      </c>
      <c r="E29" s="8">
        <f t="shared" si="0"/>
        <v>640</v>
      </c>
      <c r="F29" s="9">
        <f>'201201'!G29+'201202'!G29+'201203'!G29+'201204'!G29</f>
        <v>543</v>
      </c>
      <c r="G29" s="56">
        <f t="shared" si="1"/>
        <v>640</v>
      </c>
    </row>
    <row r="30" spans="1:7">
      <c r="A30" s="12" t="s">
        <v>53</v>
      </c>
      <c r="B30" s="6">
        <f>'201201'!C30+'201202'!C30+'201203'!C30+'201204'!C30</f>
        <v>8</v>
      </c>
      <c r="C30" s="6">
        <f>'201201'!D30+'201202'!D30+'201203'!D30+'201204'!D30</f>
        <v>136</v>
      </c>
      <c r="D30" s="7">
        <f>'201201'!E30+'201202'!E30+'201203'!E30+'201204'!E30</f>
        <v>51</v>
      </c>
      <c r="E30" s="8">
        <f t="shared" si="0"/>
        <v>144</v>
      </c>
      <c r="F30" s="9">
        <f>'201201'!G30+'201202'!G30+'201203'!G30+'201204'!G30</f>
        <v>114</v>
      </c>
      <c r="G30" s="56">
        <f t="shared" si="1"/>
        <v>122</v>
      </c>
    </row>
    <row r="31" spans="1:7">
      <c r="A31" s="12" t="s">
        <v>54</v>
      </c>
      <c r="B31" s="6">
        <f>'201201'!C31+'201202'!C31+'201203'!C31+'201204'!C31</f>
        <v>4</v>
      </c>
      <c r="C31" s="6">
        <f>'201201'!D31+'201202'!D31+'201203'!D31+'201204'!D31</f>
        <v>109</v>
      </c>
      <c r="D31" s="7">
        <f>'201201'!E31+'201202'!E31+'201203'!E31+'201204'!E31</f>
        <v>34</v>
      </c>
      <c r="E31" s="8">
        <f t="shared" si="0"/>
        <v>113</v>
      </c>
      <c r="F31" s="9">
        <f>'201201'!G31+'201202'!G31+'201203'!G31+'201204'!G31</f>
        <v>145</v>
      </c>
      <c r="G31" s="56">
        <f t="shared" si="1"/>
        <v>149</v>
      </c>
    </row>
    <row r="32" spans="1:7">
      <c r="A32" s="12" t="s">
        <v>55</v>
      </c>
      <c r="B32" s="6">
        <f>'201201'!C32+'201202'!C32+'201203'!C32+'201204'!C32</f>
        <v>1</v>
      </c>
      <c r="C32" s="6">
        <f>'201201'!D32+'201202'!D32+'201203'!D32+'201204'!D32</f>
        <v>11</v>
      </c>
      <c r="D32" s="7">
        <f>'201201'!E32+'201202'!E32+'201203'!E32+'201204'!E32</f>
        <v>8</v>
      </c>
      <c r="E32" s="8">
        <f t="shared" si="0"/>
        <v>12</v>
      </c>
      <c r="F32" s="9">
        <f>'201201'!G32+'201202'!G32+'201203'!G32+'201204'!G32</f>
        <v>62</v>
      </c>
      <c r="G32" s="56">
        <f t="shared" si="1"/>
        <v>63</v>
      </c>
    </row>
    <row r="33" spans="1:9" ht="15">
      <c r="A33" s="12" t="s">
        <v>56</v>
      </c>
      <c r="B33" s="6">
        <f>'201201'!C33+'201202'!C33+'201203'!C33+'201204'!C33</f>
        <v>5</v>
      </c>
      <c r="C33" s="6">
        <f>'201201'!D33+'201202'!D33+'201203'!D33+'201204'!D33</f>
        <v>0</v>
      </c>
      <c r="D33" s="7">
        <f>'201201'!E33+'201202'!E33+'201203'!E33+'201204'!E33</f>
        <v>0</v>
      </c>
      <c r="E33" s="8">
        <f t="shared" si="0"/>
        <v>5</v>
      </c>
      <c r="F33" s="9">
        <f>'201201'!G33+'201202'!G33+'201203'!G33+'201204'!G33</f>
        <v>1535</v>
      </c>
      <c r="G33" s="56">
        <f t="shared" si="1"/>
        <v>1540</v>
      </c>
    </row>
    <row r="34" spans="1:9" ht="15">
      <c r="A34" s="12" t="s">
        <v>57</v>
      </c>
      <c r="B34" s="10">
        <f>SUM(B4:B33)</f>
        <v>904</v>
      </c>
      <c r="C34" s="10">
        <f>SUM(C4:C33)</f>
        <v>7345</v>
      </c>
      <c r="D34" s="10">
        <f>SUM(D4:D33)</f>
        <v>6496</v>
      </c>
      <c r="E34" s="13">
        <f t="shared" si="0"/>
        <v>8249</v>
      </c>
      <c r="F34" s="10">
        <f>SUM(F4:F33)</f>
        <v>7541</v>
      </c>
      <c r="G34" s="10">
        <f t="shared" si="1"/>
        <v>8445</v>
      </c>
    </row>
    <row r="35" spans="1:9">
      <c r="A35" s="52" t="s">
        <v>9</v>
      </c>
      <c r="B35" s="53"/>
      <c r="C35" s="53"/>
      <c r="D35" s="53"/>
      <c r="E35" s="53"/>
      <c r="F35" s="53"/>
      <c r="G35" s="53"/>
      <c r="H35" s="50"/>
      <c r="I35" s="50"/>
    </row>
    <row r="36" spans="1:9">
      <c r="A36" s="54"/>
      <c r="B36" s="54"/>
      <c r="C36" s="54"/>
      <c r="D36" s="54"/>
      <c r="E36" s="54"/>
      <c r="F36" s="54"/>
      <c r="G36" s="54"/>
      <c r="H36" s="51"/>
      <c r="I36" s="51"/>
    </row>
    <row r="37" spans="1:9">
      <c r="A37" s="54"/>
      <c r="B37" s="54"/>
      <c r="C37" s="54"/>
      <c r="D37" s="54"/>
      <c r="E37" s="54"/>
      <c r="F37" s="54"/>
      <c r="G37" s="54"/>
      <c r="H37" s="51"/>
      <c r="I37" s="51"/>
    </row>
    <row r="38" spans="1:9">
      <c r="A38" s="54"/>
      <c r="B38" s="54"/>
      <c r="C38" s="54"/>
      <c r="D38" s="54"/>
      <c r="E38" s="54"/>
      <c r="F38" s="54"/>
      <c r="G38" s="54"/>
    </row>
  </sheetData>
  <mergeCells count="6">
    <mergeCell ref="A35:G38"/>
    <mergeCell ref="A1:G1"/>
    <mergeCell ref="A2:A3"/>
    <mergeCell ref="B2:E2"/>
    <mergeCell ref="F2:F3"/>
    <mergeCell ref="G2:G3"/>
  </mergeCells>
  <phoneticPr fontId="3" type="noConversion"/>
  <pageMargins left="0.75" right="0.75" top="1" bottom="1" header="0.5" footer="0.5"/>
  <pageSetup orientation="portrait" horizontalDpi="4294967292" verticalDpi="4294967292"/>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201201</vt:lpstr>
      <vt:lpstr>201202</vt:lpstr>
      <vt:lpstr>201203</vt:lpstr>
      <vt:lpstr>201204</vt:lpstr>
      <vt:lpstr>TermTotal</vt:lpstr>
    </vt:vector>
  </TitlesOfParts>
  <Company>BC Electronic Library Network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Sunni Nishimura</dc:creator>
  <cp:lastModifiedBy>Sunni Nishimura</cp:lastModifiedBy>
  <dcterms:created xsi:type="dcterms:W3CDTF">2012-05-01T20:19:20Z</dcterms:created>
  <dcterms:modified xsi:type="dcterms:W3CDTF">2012-05-01T20:46:43Z</dcterms:modified>
</cp:coreProperties>
</file>